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19155" windowHeight="7485"/>
  </bookViews>
  <sheets>
    <sheet name="упр 18 (7Б)" sheetId="1" r:id="rId1"/>
  </sheets>
  <externalReferences>
    <externalReference r:id="rId2"/>
  </externalReferences>
  <definedNames>
    <definedName name="_xlnm._FilterDatabase" localSheetId="0" hidden="1">'упр 18 (7Б)'!$A$26:$X$51</definedName>
    <definedName name="BFT_Print_Titles" localSheetId="0">'упр 18 (7Б)'!$24:$26</definedName>
    <definedName name="_xlnm.Print_Titles" localSheetId="0">'упр 18 (7Б)'!$24:$26</definedName>
    <definedName name="_xlnm.Print_Area" localSheetId="0">'упр 18 (7Б)'!$A$1:$K$116</definedName>
  </definedNames>
  <calcPr calcId="145621"/>
</workbook>
</file>

<file path=xl/calcChain.xml><?xml version="1.0" encoding="utf-8"?>
<calcChain xmlns="http://schemas.openxmlformats.org/spreadsheetml/2006/main">
  <c r="I100" i="1" l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0" i="1"/>
  <c r="I79" i="1"/>
  <c r="I78" i="1"/>
  <c r="I50" i="1"/>
  <c r="O50" i="1" s="1"/>
  <c r="P50" i="1" s="1"/>
  <c r="O49" i="1"/>
  <c r="P49" i="1" s="1"/>
  <c r="O48" i="1"/>
  <c r="P48" i="1" s="1"/>
  <c r="O47" i="1"/>
  <c r="P47" i="1" s="1"/>
  <c r="O46" i="1"/>
  <c r="P46" i="1" s="1"/>
  <c r="O45" i="1"/>
  <c r="P45" i="1" s="1"/>
  <c r="O44" i="1"/>
  <c r="P44" i="1" s="1"/>
  <c r="O43" i="1"/>
  <c r="P43" i="1" s="1"/>
  <c r="O42" i="1"/>
  <c r="P42" i="1" s="1"/>
  <c r="O41" i="1"/>
  <c r="P41" i="1" s="1"/>
  <c r="O40" i="1"/>
  <c r="P40" i="1" s="1"/>
  <c r="O39" i="1"/>
  <c r="P39" i="1" s="1"/>
  <c r="O38" i="1"/>
  <c r="P38" i="1" s="1"/>
  <c r="O37" i="1"/>
  <c r="P37" i="1" s="1"/>
  <c r="O36" i="1"/>
  <c r="P36" i="1" s="1"/>
  <c r="O35" i="1"/>
  <c r="P35" i="1" s="1"/>
  <c r="O34" i="1"/>
  <c r="P34" i="1" s="1"/>
  <c r="O33" i="1"/>
  <c r="P33" i="1" s="1"/>
  <c r="O32" i="1"/>
  <c r="P32" i="1" s="1"/>
  <c r="O31" i="1"/>
  <c r="P31" i="1" s="1"/>
  <c r="I30" i="1"/>
  <c r="I51" i="1" s="1"/>
  <c r="O51" i="1" s="1"/>
  <c r="O29" i="1"/>
  <c r="P29" i="1" s="1"/>
  <c r="O28" i="1"/>
  <c r="P28" i="1" s="1"/>
  <c r="P27" i="1"/>
  <c r="O27" i="1"/>
  <c r="O30" i="1" l="1"/>
  <c r="P30" i="1" s="1"/>
  <c r="I81" i="1"/>
  <c r="I101" i="1"/>
  <c r="I102" i="1"/>
  <c r="M102" i="1" s="1"/>
</calcChain>
</file>

<file path=xl/sharedStrings.xml><?xml version="1.0" encoding="utf-8"?>
<sst xmlns="http://schemas.openxmlformats.org/spreadsheetml/2006/main" count="559" uniqueCount="141">
  <si>
    <t xml:space="preserve">У Т В Е Р Ж Д А Ю </t>
  </si>
  <si>
    <t>Зам.председателя Комитета по образованию муниципального района Усольского</t>
  </si>
  <si>
    <t>(наименование должностного лица, утверждающего бюджетную смету, наименование</t>
  </si>
  <si>
    <t>районного муниципального образования, Комитет по образованию МР УРМО</t>
  </si>
  <si>
    <t>главного распорядителя (распорядителя) бюджетных средств, учреждения)</t>
  </si>
  <si>
    <t>В.Н. Приходько</t>
  </si>
  <si>
    <t>(подпись)</t>
  </si>
  <si>
    <t>"_28_"</t>
  </si>
  <si>
    <t>__декабря__</t>
  </si>
  <si>
    <t>2018 г.</t>
  </si>
  <si>
    <t>БЮДЖЕТНАЯ СМЕТА НА 2018 ГОД</t>
  </si>
  <si>
    <t>КОДЫ</t>
  </si>
  <si>
    <t>(Решение Думы МР УРМО №73 от 25.12.2018)</t>
  </si>
  <si>
    <t>Форма по ОКУД</t>
  </si>
  <si>
    <t>О501012</t>
  </si>
  <si>
    <t>от 28 декабря  2018 г.</t>
  </si>
  <si>
    <t>Дата</t>
  </si>
  <si>
    <t xml:space="preserve">Получатель средств районного бюджета </t>
  </si>
  <si>
    <t>Муниципальное казенное учреждение "Управление бюджетного</t>
  </si>
  <si>
    <t>по ОКПО</t>
  </si>
  <si>
    <t>учета отрасли образования Усольского района УРМО"</t>
  </si>
  <si>
    <t>Распорядитель средств районного бюджета</t>
  </si>
  <si>
    <t>Комитет по образованию муниципального района УРМО</t>
  </si>
  <si>
    <t>Главный распорядитель районного бюджета</t>
  </si>
  <si>
    <t>Глава по БК</t>
  </si>
  <si>
    <t>Наименование бюджета</t>
  </si>
  <si>
    <t>Бюджет муниципального района УРМО</t>
  </si>
  <si>
    <t>по ОКТМО</t>
  </si>
  <si>
    <t>Единица измерения: руб.</t>
  </si>
  <si>
    <t>по ОКЕИ</t>
  </si>
  <si>
    <t>Раздел 1. Расходы, осуществляемые в целях обеспечения выполнения функций органами государственной власти (государственными органами), органами местного</t>
  </si>
  <si>
    <t>самоуправления (муниципальными органами), органами управления государственными внебюджетными фондами, государственными (муниципальными)</t>
  </si>
  <si>
    <t>казенными учреждениями и их обособленными (структурными) подразделениями на 2018 год</t>
  </si>
  <si>
    <t>Наименование показателя</t>
  </si>
  <si>
    <t>Код строки</t>
  </si>
  <si>
    <t>Код по бюджетной классификации Российской Федерации</t>
  </si>
  <si>
    <t>Код аналитического показателя</t>
  </si>
  <si>
    <t>Сумма на 2018 год</t>
  </si>
  <si>
    <t>раздела</t>
  </si>
  <si>
    <t>подраздела</t>
  </si>
  <si>
    <t>целевая статья</t>
  </si>
  <si>
    <t>вида расходов</t>
  </si>
  <si>
    <t>КОСГУ</t>
  </si>
  <si>
    <t>Доп ФК</t>
  </si>
  <si>
    <t>в рублях, (рублевый эквивалент)</t>
  </si>
  <si>
    <t>в валюте</t>
  </si>
  <si>
    <t>Код валюты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</si>
  <si>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</si>
  <si>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</si>
  <si>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</si>
  <si>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</si>
  <si>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</si>
  <si>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</si>
  <si>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</si>
  <si>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</si>
  <si>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</si>
  <si>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</si>
  <si>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</si>
  <si>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Прочие работы, услуги</t>
  </si>
  <si>
    <t>001</t>
  </si>
  <si>
    <t>01</t>
  </si>
  <si>
    <t>13</t>
  </si>
  <si>
    <t>8120229999</t>
  </si>
  <si>
    <t>244</t>
  </si>
  <si>
    <t>226</t>
  </si>
  <si>
    <t>00126</t>
  </si>
  <si>
    <t>Увеличение стоимости основных запасов</t>
  </si>
  <si>
    <t>002</t>
  </si>
  <si>
    <t>310</t>
  </si>
  <si>
    <t>Увеличение стоимости материальных запасов</t>
  </si>
  <si>
    <t>003</t>
  </si>
  <si>
    <t>340</t>
  </si>
  <si>
    <t>Итого по коду БК (по коду раздела)</t>
  </si>
  <si>
    <t>00</t>
  </si>
  <si>
    <t>Х</t>
  </si>
  <si>
    <t>Заработная плата</t>
  </si>
  <si>
    <t>004</t>
  </si>
  <si>
    <t>07</t>
  </si>
  <si>
    <t>09</t>
  </si>
  <si>
    <t>7170029999</t>
  </si>
  <si>
    <t>111</t>
  </si>
  <si>
    <t>211</t>
  </si>
  <si>
    <t>Начисления на выплаты по оплате труда</t>
  </si>
  <si>
    <t>005</t>
  </si>
  <si>
    <t>119</t>
  </si>
  <si>
    <t>213</t>
  </si>
  <si>
    <t>Коммунальные услуги</t>
  </si>
  <si>
    <t>006</t>
  </si>
  <si>
    <t>223</t>
  </si>
  <si>
    <t>Работы, услуги</t>
  </si>
  <si>
    <t>007</t>
  </si>
  <si>
    <t>225</t>
  </si>
  <si>
    <t>Прочие работы,  услуги</t>
  </si>
  <si>
    <t>008</t>
  </si>
  <si>
    <t>Увеличение стоимости основных средств</t>
  </si>
  <si>
    <t>009</t>
  </si>
  <si>
    <t>010</t>
  </si>
  <si>
    <t>Прочие расходы</t>
  </si>
  <si>
    <t>011</t>
  </si>
  <si>
    <t>852</t>
  </si>
  <si>
    <t>290</t>
  </si>
  <si>
    <t>012</t>
  </si>
  <si>
    <t>291</t>
  </si>
  <si>
    <t>013</t>
  </si>
  <si>
    <t>853</t>
  </si>
  <si>
    <t>292</t>
  </si>
  <si>
    <t>014</t>
  </si>
  <si>
    <t>293</t>
  </si>
  <si>
    <t>Услуги связи</t>
  </si>
  <si>
    <t>015</t>
  </si>
  <si>
    <t>7110029999</t>
  </si>
  <si>
    <t>221</t>
  </si>
  <si>
    <t>016</t>
  </si>
  <si>
    <t>017</t>
  </si>
  <si>
    <t>82100К9999</t>
  </si>
  <si>
    <t>018</t>
  </si>
  <si>
    <t>8240029999</t>
  </si>
  <si>
    <t>019</t>
  </si>
  <si>
    <t>92000K9999</t>
  </si>
  <si>
    <t>020</t>
  </si>
  <si>
    <t>021</t>
  </si>
  <si>
    <t>9200029999</t>
  </si>
  <si>
    <t>022</t>
  </si>
  <si>
    <t/>
  </si>
  <si>
    <t>ВСЕГО</t>
  </si>
  <si>
    <t>Раздел 2. Расходы государственных (муниципальных) органов, органов управления государственными внебюджетными фондами в части</t>
  </si>
  <si>
    <t>предоставления бюджетных инвестиций и субсидий юридическим лицам (включая субсидии бюджетным и автономным учреждениям), субсидий,</t>
  </si>
  <si>
    <t>субвенций и иных межбюджетных трансфертов на 2018 год</t>
  </si>
  <si>
    <t>Раздел 3. Иные расходы, не отнесенные к разделам 1 и 2, на 2018 год</t>
  </si>
  <si>
    <t>Раздел 4. Итого по бюджетной смете на 2018 год</t>
  </si>
  <si>
    <t xml:space="preserve">Справочно курс валюты на дату </t>
  </si>
  <si>
    <t>Директор МКУ "Управление бюджетного учета отрасли образования МР УРМО</t>
  </si>
  <si>
    <t>А.К. Шитина</t>
  </si>
  <si>
    <t>(расшифровка подписи)</t>
  </si>
  <si>
    <t>Начальник ПЭО</t>
  </si>
  <si>
    <t>Садкова Л.А.</t>
  </si>
  <si>
    <r>
      <t xml:space="preserve">Исполнитель   </t>
    </r>
    <r>
      <rPr>
        <u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вед.экономист</t>
    </r>
  </si>
  <si>
    <t>Перевалова М.В.</t>
  </si>
  <si>
    <t>"28" _декабря_  20 18 г.</t>
  </si>
  <si>
    <t>Номер страницы</t>
  </si>
  <si>
    <t>Всего страниц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</si>
</sst>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20" x14ac:knownFonts="1">
    <font>
      <sz val="10"/>
      <name val="Arial"/>
    </font>
    <font>
      <sz val="10"/>
      <name val="Arial"/>
    </font>
    <font>
      <b/>
      <sz val="8"/>
      <name val="Arial"/>
      <family val="2"/>
      <charset val="204"/>
    </font>
    <font>
      <sz val="8"/>
      <color indexed="12"/>
      <name val="Arial Cyr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  <font>
      <u/>
      <sz val="10"/>
      <name val="Arial Cyr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b/>
      <i/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Times New Roman"/>
      <family val="1"/>
      <charset val="204"/>
    </font>
    <font>
      <u/>
      <sz val="10"/>
      <name val="Arial"/>
      <family val="2"/>
      <charset val="204"/>
    </font>
    <font>
      <b/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172">
    <xf numFmtId="0" fontId="0" fillId="0" borderId="0" xfId="0"/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5" fillId="0" borderId="1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0" borderId="1" xfId="0" applyFill="1" applyBorder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10" fillId="0" borderId="3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0" fontId="4" fillId="0" borderId="4" xfId="0" applyNumberFormat="1" applyFont="1" applyFill="1" applyBorder="1" applyAlignment="1">
      <alignment horizontal="center" vertical="center" wrapText="1"/>
    </xf>
    <xf numFmtId="14" fontId="4" fillId="0" borderId="5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8" fillId="0" borderId="6" xfId="0" applyFont="1" applyFill="1" applyBorder="1" applyAlignment="1">
      <alignment horizontal="left" vertical="center"/>
    </xf>
    <xf numFmtId="0" fontId="9" fillId="0" borderId="6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0" fillId="0" borderId="0" xfId="0" applyFill="1" applyAlignment="1">
      <alignment horizontal="right" vertical="center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left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49" fontId="5" fillId="0" borderId="21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49" fontId="5" fillId="0" borderId="23" xfId="0" applyNumberFormat="1" applyFont="1" applyFill="1" applyBorder="1" applyAlignment="1">
      <alignment horizontal="center" vertical="center" wrapText="1"/>
    </xf>
    <xf numFmtId="49" fontId="5" fillId="0" borderId="24" xfId="0" applyNumberFormat="1" applyFont="1" applyFill="1" applyBorder="1" applyAlignment="1">
      <alignment horizontal="center" vertical="center" wrapText="1"/>
    </xf>
    <xf numFmtId="4" fontId="5" fillId="0" borderId="20" xfId="0" applyNumberFormat="1" applyFont="1" applyFill="1" applyBorder="1" applyAlignment="1">
      <alignment vertical="center" wrapText="1"/>
    </xf>
    <xf numFmtId="4" fontId="5" fillId="0" borderId="21" xfId="0" applyNumberFormat="1" applyFont="1" applyFill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4" fontId="0" fillId="0" borderId="0" xfId="0" applyNumberFormat="1" applyFill="1" applyAlignment="1">
      <alignment vertical="center"/>
    </xf>
    <xf numFmtId="49" fontId="5" fillId="0" borderId="25" xfId="0" applyNumberFormat="1" applyFont="1" applyFill="1" applyBorder="1" applyAlignment="1">
      <alignment horizontal="left" vertical="center" wrapText="1"/>
    </xf>
    <xf numFmtId="49" fontId="5" fillId="0" borderId="25" xfId="0" applyNumberFormat="1" applyFont="1" applyFill="1" applyBorder="1" applyAlignment="1">
      <alignment horizontal="center" vertical="center" wrapText="1"/>
    </xf>
    <xf numFmtId="49" fontId="5" fillId="0" borderId="26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27" xfId="0" applyNumberFormat="1" applyFont="1" applyFill="1" applyBorder="1" applyAlignment="1">
      <alignment horizontal="center" vertical="center" wrapText="1"/>
    </xf>
    <xf numFmtId="49" fontId="5" fillId="0" borderId="28" xfId="0" applyNumberFormat="1" applyFont="1" applyFill="1" applyBorder="1" applyAlignment="1">
      <alignment horizontal="center" vertical="center" wrapText="1"/>
    </xf>
    <xf numFmtId="49" fontId="5" fillId="0" borderId="29" xfId="0" applyNumberFormat="1" applyFont="1" applyFill="1" applyBorder="1" applyAlignment="1">
      <alignment horizontal="center" vertical="center" wrapText="1"/>
    </xf>
    <xf numFmtId="4" fontId="5" fillId="0" borderId="26" xfId="0" applyNumberFormat="1" applyFont="1" applyFill="1" applyBorder="1" applyAlignment="1">
      <alignment vertical="center" wrapText="1"/>
    </xf>
    <xf numFmtId="4" fontId="5" fillId="0" borderId="3" xfId="0" applyNumberFormat="1" applyFont="1" applyFill="1" applyBorder="1" applyAlignment="1">
      <alignment vertical="center" wrapText="1"/>
    </xf>
    <xf numFmtId="0" fontId="5" fillId="0" borderId="27" xfId="0" applyFont="1" applyBorder="1" applyAlignment="1">
      <alignment vertical="center" wrapText="1"/>
    </xf>
    <xf numFmtId="49" fontId="15" fillId="0" borderId="18" xfId="0" applyNumberFormat="1" applyFont="1" applyFill="1" applyBorder="1" applyAlignment="1">
      <alignment horizontal="left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49" fontId="15" fillId="0" borderId="30" xfId="0" applyNumberFormat="1" applyFont="1" applyFill="1" applyBorder="1" applyAlignment="1">
      <alignment horizontal="center" vertical="center" wrapText="1"/>
    </xf>
    <xf numFmtId="49" fontId="15" fillId="0" borderId="31" xfId="0" applyNumberFormat="1" applyFont="1" applyFill="1" applyBorder="1" applyAlignment="1">
      <alignment horizontal="center" vertical="center" wrapText="1"/>
    </xf>
    <xf numFmtId="49" fontId="5" fillId="0" borderId="31" xfId="0" applyNumberFormat="1" applyFont="1" applyFill="1" applyBorder="1" applyAlignment="1">
      <alignment horizontal="center" vertical="center" wrapText="1"/>
    </xf>
    <xf numFmtId="49" fontId="5" fillId="0" borderId="32" xfId="0" applyNumberFormat="1" applyFont="1" applyFill="1" applyBorder="1" applyAlignment="1">
      <alignment horizontal="center" vertical="center" wrapText="1"/>
    </xf>
    <xf numFmtId="49" fontId="5" fillId="0" borderId="33" xfId="0" applyNumberFormat="1" applyFont="1" applyFill="1" applyBorder="1" applyAlignment="1">
      <alignment horizontal="center" vertical="center" wrapText="1"/>
    </xf>
    <xf numFmtId="49" fontId="5" fillId="0" borderId="34" xfId="0" applyNumberFormat="1" applyFont="1" applyFill="1" applyBorder="1" applyAlignment="1">
      <alignment horizontal="center" vertical="center" wrapText="1"/>
    </xf>
    <xf numFmtId="4" fontId="15" fillId="0" borderId="30" xfId="0" applyNumberFormat="1" applyFont="1" applyFill="1" applyBorder="1" applyAlignment="1">
      <alignment vertical="center" wrapText="1"/>
    </xf>
    <xf numFmtId="4" fontId="15" fillId="0" borderId="31" xfId="0" applyNumberFormat="1" applyFont="1" applyFill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4" fontId="5" fillId="0" borderId="22" xfId="0" applyNumberFormat="1" applyFont="1" applyBorder="1" applyAlignment="1">
      <alignment vertical="center" wrapText="1"/>
    </xf>
    <xf numFmtId="49" fontId="5" fillId="0" borderId="5" xfId="0" applyNumberFormat="1" applyFont="1" applyFill="1" applyBorder="1" applyAlignment="1">
      <alignment horizontal="left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49" fontId="5" fillId="0" borderId="35" xfId="0" applyNumberFormat="1" applyFont="1" applyFill="1" applyBorder="1" applyAlignment="1">
      <alignment horizontal="center" vertical="center" wrapText="1"/>
    </xf>
    <xf numFmtId="49" fontId="5" fillId="0" borderId="36" xfId="0" applyNumberFormat="1" applyFont="1" applyFill="1" applyBorder="1" applyAlignment="1">
      <alignment horizontal="center" vertical="center" wrapText="1"/>
    </xf>
    <xf numFmtId="49" fontId="5" fillId="0" borderId="37" xfId="0" applyNumberFormat="1" applyFont="1" applyFill="1" applyBorder="1" applyAlignment="1">
      <alignment horizontal="center" vertical="center" wrapText="1"/>
    </xf>
    <xf numFmtId="49" fontId="5" fillId="0" borderId="38" xfId="0" applyNumberFormat="1" applyFont="1" applyFill="1" applyBorder="1" applyAlignment="1">
      <alignment horizontal="center" vertical="center" wrapText="1"/>
    </xf>
    <xf numFmtId="49" fontId="5" fillId="0" borderId="39" xfId="0" applyNumberFormat="1" applyFont="1" applyFill="1" applyBorder="1" applyAlignment="1">
      <alignment horizontal="center" vertical="center" wrapText="1"/>
    </xf>
    <xf numFmtId="4" fontId="5" fillId="0" borderId="35" xfId="0" applyNumberFormat="1" applyFont="1" applyFill="1" applyBorder="1" applyAlignment="1">
      <alignment vertical="center" wrapText="1"/>
    </xf>
    <xf numFmtId="4" fontId="5" fillId="0" borderId="36" xfId="0" applyNumberFormat="1" applyFont="1" applyFill="1" applyBorder="1" applyAlignment="1">
      <alignment vertical="center" wrapText="1"/>
    </xf>
    <xf numFmtId="4" fontId="5" fillId="0" borderId="37" xfId="0" applyNumberFormat="1" applyFont="1" applyBorder="1" applyAlignment="1">
      <alignment vertical="center" wrapText="1"/>
    </xf>
    <xf numFmtId="0" fontId="5" fillId="0" borderId="37" xfId="0" applyFont="1" applyBorder="1" applyAlignment="1">
      <alignment vertical="center" wrapText="1"/>
    </xf>
    <xf numFmtId="4" fontId="5" fillId="0" borderId="40" xfId="0" applyNumberFormat="1" applyFont="1" applyFill="1" applyBorder="1" applyAlignment="1">
      <alignment vertical="center" wrapText="1"/>
    </xf>
    <xf numFmtId="0" fontId="5" fillId="0" borderId="41" xfId="0" applyFont="1" applyBorder="1" applyAlignment="1">
      <alignment vertical="center" wrapText="1"/>
    </xf>
    <xf numFmtId="49" fontId="5" fillId="0" borderId="18" xfId="0" applyNumberFormat="1" applyFont="1" applyFill="1" applyBorder="1" applyAlignment="1">
      <alignment horizontal="left" vertical="center" wrapText="1"/>
    </xf>
    <xf numFmtId="49" fontId="16" fillId="0" borderId="0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 wrapText="1"/>
    </xf>
    <xf numFmtId="4" fontId="16" fillId="0" borderId="0" xfId="0" applyNumberFormat="1" applyFont="1" applyFill="1" applyBorder="1" applyAlignment="1">
      <alignment horizontal="right" vertical="center" wrapText="1"/>
    </xf>
    <xf numFmtId="4" fontId="16" fillId="0" borderId="42" xfId="0" applyNumberFormat="1" applyFont="1" applyFill="1" applyBorder="1" applyAlignment="1">
      <alignment vertical="center" wrapText="1"/>
    </xf>
    <xf numFmtId="4" fontId="15" fillId="0" borderId="43" xfId="0" applyNumberFormat="1" applyFont="1" applyFill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/>
    </xf>
    <xf numFmtId="0" fontId="17" fillId="0" borderId="0" xfId="0" applyNumberFormat="1" applyFont="1" applyBorder="1" applyAlignment="1"/>
    <xf numFmtId="49" fontId="12" fillId="0" borderId="0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left"/>
    </xf>
    <xf numFmtId="0" fontId="12" fillId="0" borderId="0" xfId="0" applyNumberFormat="1" applyFont="1" applyBorder="1" applyAlignment="1">
      <alignment horizontal="left"/>
    </xf>
    <xf numFmtId="0" fontId="12" fillId="0" borderId="0" xfId="0" applyNumberFormat="1" applyFont="1" applyBorder="1" applyAlignment="1">
      <alignment horizontal="right"/>
    </xf>
    <xf numFmtId="0" fontId="13" fillId="0" borderId="0" xfId="0" applyFont="1" applyFill="1" applyAlignment="1">
      <alignment vertical="center"/>
    </xf>
    <xf numFmtId="49" fontId="5" fillId="0" borderId="4" xfId="0" applyNumberFormat="1" applyFont="1" applyFill="1" applyBorder="1" applyAlignment="1">
      <alignment horizontal="left"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" fontId="5" fillId="0" borderId="8" xfId="0" applyNumberFormat="1" applyFont="1" applyFill="1" applyBorder="1" applyAlignment="1">
      <alignment vertical="center" wrapText="1"/>
    </xf>
    <xf numFmtId="4" fontId="5" fillId="0" borderId="9" xfId="0" applyNumberFormat="1" applyFont="1" applyFill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49" fontId="2" fillId="0" borderId="30" xfId="0" applyNumberFormat="1" applyFont="1" applyFill="1" applyBorder="1" applyAlignment="1">
      <alignment horizontal="center" vertical="center"/>
    </xf>
    <xf numFmtId="49" fontId="2" fillId="0" borderId="31" xfId="0" applyNumberFormat="1" applyFont="1" applyFill="1" applyBorder="1" applyAlignment="1">
      <alignment horizontal="center" vertical="center"/>
    </xf>
    <xf numFmtId="49" fontId="2" fillId="0" borderId="32" xfId="0" applyNumberFormat="1" applyFont="1" applyFill="1" applyBorder="1" applyAlignment="1">
      <alignment horizontal="center" vertical="center"/>
    </xf>
    <xf numFmtId="49" fontId="2" fillId="0" borderId="33" xfId="0" applyNumberFormat="1" applyFont="1" applyFill="1" applyBorder="1" applyAlignment="1">
      <alignment horizontal="center" vertical="center"/>
    </xf>
    <xf numFmtId="49" fontId="2" fillId="0" borderId="34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13" fillId="0" borderId="0" xfId="0" applyFont="1" applyFill="1" applyAlignment="1">
      <alignment horizontal="right" vertical="center"/>
    </xf>
    <xf numFmtId="0" fontId="13" fillId="0" borderId="36" xfId="0" applyFont="1" applyFill="1" applyBorder="1" applyAlignment="1">
      <alignment vertical="center"/>
    </xf>
    <xf numFmtId="0" fontId="18" fillId="0" borderId="1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 wrapText="1"/>
    </xf>
    <xf numFmtId="0" fontId="0" fillId="0" borderId="0" xfId="0" applyBorder="1" applyAlignment="1">
      <alignment horizontal="center" wrapText="1"/>
    </xf>
    <xf numFmtId="2" fontId="0" fillId="0" borderId="0" xfId="0" applyNumberFormat="1" applyFill="1" applyAlignment="1">
      <alignment horizontal="right"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4" fontId="0" fillId="0" borderId="4" xfId="0" applyNumberFormat="1" applyFill="1" applyBorder="1" applyAlignment="1">
      <alignment horizontal="right" vertical="center"/>
    </xf>
    <xf numFmtId="0" fontId="5" fillId="0" borderId="45" xfId="0" applyFont="1" applyFill="1" applyBorder="1" applyAlignment="1">
      <alignment horizontal="center" vertical="center"/>
    </xf>
    <xf numFmtId="0" fontId="19" fillId="0" borderId="46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2" fontId="15" fillId="0" borderId="0" xfId="0" applyNumberFormat="1" applyFont="1" applyFill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2" fillId="0" borderId="0" xfId="0" applyNumberFormat="1" applyFont="1" applyBorder="1" applyAlignment="1">
      <alignment horizontal="center"/>
    </xf>
    <xf numFmtId="49" fontId="2" fillId="0" borderId="4" xfId="0" applyNumberFormat="1" applyFont="1" applyFill="1" applyBorder="1" applyAlignment="1">
      <alignment horizontal="center" vertical="center" wrapText="1"/>
    </xf>
    <xf numFmtId="49" fontId="13" fillId="0" borderId="7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2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</cellXfs>
  <cellStyles count="4">
    <cellStyle name="Обычный" xfId="0" builtinId="0"/>
    <cellStyle name="Обычный 2" xfId="1"/>
    <cellStyle name="Финансовый 2" xfId="2"/>
    <cellStyle name="Финансовый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.&#1055;&#1069;&#1054;%20&#1082;&#1072;&#1073;.%20&#8470;12\&#1042;&#1080;&#1090;&#1102;&#1075;&#1086;&#1074;&#1072;%20&#1048;.&#1040;\&#1055;&#1077;&#1088;&#1077;&#1074;&#1072;&#1083;&#1086;&#1074;&#1072;%20&#1052;.&#1042;\2018%20&#1075;&#1086;&#1076;%20&#1087;&#1083;&#1072;&#1085;\7%20&#1073;&#1102;&#1076;&#1078;&#1077;&#1090;%202018\&#1041;&#1102;&#1076;&#1078;&#1077;&#1090;&#1085;&#1099;&#1077;%20&#1089;&#1084;&#1077;&#1090;&#1099;\&#1089;&#1084;&#1077;&#1090;&#1099;%20&#1052;&#1050;&#1059;,%20&#1050;&#1086;&#1084;&#1080;&#1090;&#1077;&#1090;%20&#1085;&#1072;%202018-2020%20&#1087;&#1086;&#1076;%20&#1080;&#1079;&#1084;%20(7&#1041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м 18 (7Б)"/>
      <sheetName val="ком 18 (изм)"/>
      <sheetName val="упр 18 (7Б)"/>
      <sheetName val="упр 18 (изм)"/>
    </sheetNames>
    <sheetDataSet>
      <sheetData sheetId="0"/>
      <sheetData sheetId="1"/>
      <sheetData sheetId="2"/>
      <sheetData sheetId="3">
        <row r="27">
          <cell r="I27">
            <v>0</v>
          </cell>
        </row>
        <row r="28">
          <cell r="I28">
            <v>0</v>
          </cell>
        </row>
        <row r="29">
          <cell r="I29">
            <v>0</v>
          </cell>
        </row>
        <row r="30">
          <cell r="I30">
            <v>0</v>
          </cell>
        </row>
        <row r="31">
          <cell r="I31">
            <v>320000</v>
          </cell>
        </row>
        <row r="32">
          <cell r="I32">
            <v>60000</v>
          </cell>
        </row>
        <row r="33">
          <cell r="I33">
            <v>0</v>
          </cell>
        </row>
        <row r="34">
          <cell r="I34">
            <v>-45092.83</v>
          </cell>
        </row>
        <row r="35">
          <cell r="I35">
            <v>21135.75</v>
          </cell>
        </row>
        <row r="36">
          <cell r="I36">
            <v>-20167</v>
          </cell>
        </row>
        <row r="37">
          <cell r="I37">
            <v>53724.08</v>
          </cell>
        </row>
        <row r="38">
          <cell r="I38">
            <v>0</v>
          </cell>
        </row>
        <row r="39">
          <cell r="I39">
            <v>-300</v>
          </cell>
        </row>
        <row r="40">
          <cell r="I40">
            <v>0</v>
          </cell>
        </row>
        <row r="41">
          <cell r="I41">
            <v>900</v>
          </cell>
        </row>
        <row r="42">
          <cell r="I42">
            <v>0</v>
          </cell>
        </row>
        <row r="43">
          <cell r="I43">
            <v>-30000</v>
          </cell>
        </row>
        <row r="44">
          <cell r="I44">
            <v>0</v>
          </cell>
        </row>
        <row r="45">
          <cell r="I45">
            <v>0</v>
          </cell>
        </row>
        <row r="46">
          <cell r="I46">
            <v>0</v>
          </cell>
        </row>
        <row r="47">
          <cell r="I47">
            <v>0</v>
          </cell>
        </row>
        <row r="48">
          <cell r="I48">
            <v>0</v>
          </cell>
        </row>
        <row r="49">
          <cell r="I49">
            <v>-693.19</v>
          </cell>
        </row>
        <row r="50">
          <cell r="I50">
            <v>359506.81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CW160"/>
  <sheetViews>
    <sheetView tabSelected="1" zoomScale="80" zoomScaleNormal="80" zoomScaleSheetLayoutView="80" workbookViewId="0">
      <selection activeCell="M109" sqref="M109"/>
    </sheetView>
  </sheetViews>
  <sheetFormatPr defaultColWidth="8.85546875" defaultRowHeight="12.75" outlineLevelRow="1" x14ac:dyDescent="0.2"/>
  <cols>
    <col min="1" max="1" width="46.140625" style="4" customWidth="1"/>
    <col min="2" max="2" width="8" style="4" customWidth="1"/>
    <col min="3" max="3" width="8.140625" style="4" customWidth="1"/>
    <col min="4" max="4" width="9.85546875" style="4" customWidth="1"/>
    <col min="5" max="5" width="12.7109375" style="4" customWidth="1"/>
    <col min="6" max="6" width="10.28515625" style="4" customWidth="1"/>
    <col min="7" max="7" width="9" style="4" customWidth="1"/>
    <col min="8" max="8" width="9.28515625" style="4" customWidth="1"/>
    <col min="9" max="9" width="15.7109375" style="4" customWidth="1"/>
    <col min="10" max="10" width="9.5703125" style="4" customWidth="1"/>
    <col min="11" max="11" width="13" style="36" customWidth="1"/>
    <col min="12" max="12" width="2.42578125" style="4" customWidth="1"/>
    <col min="13" max="24" width="15.7109375" style="4" customWidth="1"/>
    <col min="25" max="16384" width="8.85546875" style="4"/>
  </cols>
  <sheetData>
    <row r="1" spans="1:11" x14ac:dyDescent="0.2">
      <c r="A1" s="1"/>
      <c r="B1" s="1"/>
      <c r="C1" s="2"/>
      <c r="D1" s="3"/>
      <c r="E1" s="169" t="s">
        <v>0</v>
      </c>
      <c r="F1" s="169"/>
      <c r="G1" s="169"/>
      <c r="H1" s="169"/>
      <c r="I1" s="169"/>
      <c r="J1" s="169"/>
      <c r="K1" s="169"/>
    </row>
    <row r="2" spans="1:11" x14ac:dyDescent="0.2">
      <c r="E2" s="5" t="s">
        <v>1</v>
      </c>
      <c r="F2" s="6"/>
      <c r="G2" s="6"/>
      <c r="H2" s="6"/>
      <c r="I2" s="7"/>
      <c r="J2" s="6"/>
      <c r="K2" s="8"/>
    </row>
    <row r="3" spans="1:11" x14ac:dyDescent="0.2">
      <c r="E3" s="170" t="s">
        <v>2</v>
      </c>
      <c r="F3" s="170"/>
      <c r="G3" s="170"/>
      <c r="H3" s="170"/>
      <c r="I3" s="170"/>
      <c r="J3" s="170"/>
      <c r="K3" s="170"/>
    </row>
    <row r="4" spans="1:11" ht="15" customHeight="1" x14ac:dyDescent="0.2">
      <c r="E4" s="5" t="s">
        <v>3</v>
      </c>
      <c r="F4" s="6"/>
      <c r="G4" s="6"/>
      <c r="H4" s="6"/>
      <c r="I4" s="7"/>
      <c r="J4" s="6"/>
      <c r="K4" s="8"/>
    </row>
    <row r="5" spans="1:11" ht="14.25" customHeight="1" x14ac:dyDescent="0.2">
      <c r="E5" s="170" t="s">
        <v>4</v>
      </c>
      <c r="F5" s="170"/>
      <c r="G5" s="170"/>
      <c r="H5" s="170"/>
      <c r="I5" s="170"/>
      <c r="J5" s="170"/>
      <c r="K5" s="170"/>
    </row>
    <row r="6" spans="1:11" ht="21" customHeight="1" x14ac:dyDescent="0.2">
      <c r="A6" s="9"/>
      <c r="B6" s="9"/>
      <c r="C6" s="9"/>
      <c r="D6" s="9"/>
      <c r="E6" s="10"/>
      <c r="F6" s="10"/>
      <c r="G6" s="10"/>
      <c r="H6" s="10"/>
      <c r="I6" s="11" t="s">
        <v>5</v>
      </c>
      <c r="J6" s="10"/>
      <c r="K6" s="12"/>
    </row>
    <row r="7" spans="1:11" x14ac:dyDescent="0.2">
      <c r="A7" s="9"/>
      <c r="B7" s="9"/>
      <c r="C7" s="9"/>
      <c r="D7" s="9"/>
      <c r="E7" s="171" t="s">
        <v>6</v>
      </c>
      <c r="F7" s="171"/>
      <c r="G7" s="171"/>
      <c r="H7" s="171"/>
      <c r="I7" s="171"/>
      <c r="J7" s="171"/>
      <c r="K7" s="171"/>
    </row>
    <row r="8" spans="1:11" x14ac:dyDescent="0.2">
      <c r="A8" s="9"/>
      <c r="B8" s="9"/>
      <c r="C8" s="9"/>
      <c r="D8" s="9"/>
      <c r="E8" s="145" t="s">
        <v>7</v>
      </c>
      <c r="F8" s="144"/>
      <c r="G8" s="13" t="s">
        <v>8</v>
      </c>
      <c r="I8" s="14" t="s">
        <v>9</v>
      </c>
      <c r="J8" s="13"/>
      <c r="K8" s="4"/>
    </row>
    <row r="9" spans="1:1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15"/>
    </row>
    <row r="10" spans="1:11" ht="21" customHeight="1" thickBot="1" x14ac:dyDescent="0.25">
      <c r="A10" s="166" t="s">
        <v>10</v>
      </c>
      <c r="B10" s="166"/>
      <c r="C10" s="166"/>
      <c r="D10" s="166"/>
      <c r="E10" s="166"/>
      <c r="F10" s="166"/>
      <c r="G10" s="166"/>
      <c r="H10" s="166"/>
      <c r="I10" s="16"/>
      <c r="J10" s="16"/>
      <c r="K10" s="17" t="s">
        <v>11</v>
      </c>
    </row>
    <row r="11" spans="1:11" ht="16.5" customHeight="1" x14ac:dyDescent="0.2">
      <c r="A11" s="167" t="s">
        <v>12</v>
      </c>
      <c r="B11" s="167"/>
      <c r="C11" s="167"/>
      <c r="D11" s="167"/>
      <c r="E11" s="167"/>
      <c r="F11" s="167"/>
      <c r="G11" s="167"/>
      <c r="H11" s="167"/>
      <c r="J11" s="18" t="s">
        <v>13</v>
      </c>
      <c r="K11" s="19" t="s">
        <v>14</v>
      </c>
    </row>
    <row r="12" spans="1:11" ht="17.25" customHeight="1" x14ac:dyDescent="0.2">
      <c r="A12" s="167" t="s">
        <v>15</v>
      </c>
      <c r="B12" s="167"/>
      <c r="C12" s="167"/>
      <c r="D12" s="167"/>
      <c r="E12" s="167"/>
      <c r="F12" s="167"/>
      <c r="G12" s="167"/>
      <c r="H12" s="167"/>
      <c r="J12" s="18" t="s">
        <v>16</v>
      </c>
      <c r="K12" s="20">
        <v>43462</v>
      </c>
    </row>
    <row r="13" spans="1:11" ht="17.25" customHeight="1" x14ac:dyDescent="0.2">
      <c r="A13" s="21" t="s">
        <v>17</v>
      </c>
      <c r="B13" s="21"/>
      <c r="C13" s="5" t="s">
        <v>18</v>
      </c>
      <c r="D13" s="6"/>
      <c r="E13" s="6"/>
      <c r="F13" s="6"/>
      <c r="G13" s="6"/>
      <c r="H13" s="22"/>
      <c r="J13" s="18" t="s">
        <v>19</v>
      </c>
      <c r="K13" s="23">
        <v>83497618</v>
      </c>
    </row>
    <row r="14" spans="1:11" ht="17.25" customHeight="1" x14ac:dyDescent="0.2">
      <c r="A14" s="21"/>
      <c r="B14" s="21"/>
      <c r="C14" s="5" t="s">
        <v>20</v>
      </c>
      <c r="D14" s="6"/>
      <c r="E14" s="6"/>
      <c r="F14" s="6"/>
      <c r="G14" s="6"/>
      <c r="H14" s="22"/>
      <c r="J14" s="18"/>
      <c r="K14" s="23"/>
    </row>
    <row r="15" spans="1:11" ht="17.25" customHeight="1" x14ac:dyDescent="0.2">
      <c r="A15" s="24" t="s">
        <v>21</v>
      </c>
      <c r="B15" s="24"/>
      <c r="C15" s="5" t="s">
        <v>22</v>
      </c>
      <c r="D15" s="25"/>
      <c r="E15" s="25"/>
      <c r="F15" s="25"/>
      <c r="G15" s="25"/>
      <c r="J15" s="18"/>
      <c r="K15" s="23"/>
    </row>
    <row r="16" spans="1:11" ht="17.25" customHeight="1" x14ac:dyDescent="0.2">
      <c r="A16" s="24" t="s">
        <v>23</v>
      </c>
      <c r="B16" s="24"/>
      <c r="C16" s="5" t="s">
        <v>22</v>
      </c>
      <c r="D16" s="26"/>
      <c r="E16" s="26"/>
      <c r="F16" s="26"/>
      <c r="G16" s="26"/>
      <c r="J16" s="18" t="s">
        <v>24</v>
      </c>
      <c r="K16" s="23">
        <v>903</v>
      </c>
    </row>
    <row r="17" spans="1:16" ht="15.75" x14ac:dyDescent="0.2">
      <c r="A17" s="27" t="s">
        <v>25</v>
      </c>
      <c r="B17" s="27"/>
      <c r="C17" s="28" t="s">
        <v>26</v>
      </c>
      <c r="D17" s="29"/>
      <c r="E17" s="29"/>
      <c r="F17" s="29"/>
      <c r="G17" s="29"/>
      <c r="J17" s="18" t="s">
        <v>27</v>
      </c>
      <c r="K17" s="30">
        <v>25736000001</v>
      </c>
    </row>
    <row r="18" spans="1:16" ht="16.5" thickBot="1" x14ac:dyDescent="0.25">
      <c r="A18" s="13" t="s">
        <v>28</v>
      </c>
      <c r="B18" s="13"/>
      <c r="C18" s="31"/>
      <c r="D18" s="32"/>
      <c r="E18" s="33"/>
      <c r="F18" s="33"/>
      <c r="G18" s="33"/>
      <c r="J18" s="18" t="s">
        <v>29</v>
      </c>
      <c r="K18" s="34">
        <v>383</v>
      </c>
    </row>
    <row r="19" spans="1:16" x14ac:dyDescent="0.2">
      <c r="A19" s="168"/>
      <c r="B19" s="168"/>
      <c r="C19" s="168"/>
      <c r="D19" s="35"/>
    </row>
    <row r="20" spans="1:16" x14ac:dyDescent="0.2">
      <c r="A20" s="164" t="s">
        <v>30</v>
      </c>
      <c r="B20" s="164"/>
      <c r="C20" s="165"/>
      <c r="D20" s="165"/>
      <c r="E20" s="165"/>
      <c r="F20" s="165"/>
      <c r="G20" s="165"/>
      <c r="H20" s="165"/>
      <c r="I20" s="165"/>
      <c r="J20" s="165"/>
      <c r="K20" s="165"/>
    </row>
    <row r="21" spans="1:16" x14ac:dyDescent="0.2">
      <c r="A21" s="164" t="s">
        <v>31</v>
      </c>
      <c r="B21" s="164"/>
      <c r="C21" s="165"/>
      <c r="D21" s="165"/>
      <c r="E21" s="165"/>
      <c r="F21" s="165"/>
      <c r="G21" s="165"/>
      <c r="H21" s="165"/>
      <c r="I21" s="165"/>
      <c r="J21" s="165"/>
      <c r="K21" s="165"/>
    </row>
    <row r="22" spans="1:16" x14ac:dyDescent="0.2">
      <c r="A22" s="164" t="s">
        <v>32</v>
      </c>
      <c r="B22" s="164"/>
      <c r="C22" s="165"/>
      <c r="D22" s="165"/>
      <c r="E22" s="165"/>
      <c r="F22" s="165"/>
      <c r="G22" s="165"/>
      <c r="H22" s="165"/>
      <c r="I22" s="165"/>
      <c r="J22" s="165"/>
      <c r="K22" s="165"/>
    </row>
    <row r="23" spans="1:16" ht="13.5" thickBot="1" x14ac:dyDescent="0.25">
      <c r="A23" s="35"/>
      <c r="B23" s="35"/>
      <c r="C23" s="35"/>
      <c r="D23" s="35"/>
    </row>
    <row r="24" spans="1:16" ht="28.5" customHeight="1" x14ac:dyDescent="0.2">
      <c r="A24" s="155" t="s">
        <v>33</v>
      </c>
      <c r="B24" s="155" t="s">
        <v>34</v>
      </c>
      <c r="C24" s="158" t="s">
        <v>35</v>
      </c>
      <c r="D24" s="159"/>
      <c r="E24" s="159"/>
      <c r="F24" s="160"/>
      <c r="G24" s="161" t="s">
        <v>36</v>
      </c>
      <c r="H24" s="162"/>
      <c r="I24" s="158" t="s">
        <v>37</v>
      </c>
      <c r="J24" s="159"/>
      <c r="K24" s="163"/>
    </row>
    <row r="25" spans="1:16" ht="45" customHeight="1" thickBot="1" x14ac:dyDescent="0.25">
      <c r="A25" s="156"/>
      <c r="B25" s="157"/>
      <c r="C25" s="37" t="s">
        <v>38</v>
      </c>
      <c r="D25" s="38" t="s">
        <v>39</v>
      </c>
      <c r="E25" s="38" t="s">
        <v>40</v>
      </c>
      <c r="F25" s="39" t="s">
        <v>41</v>
      </c>
      <c r="G25" s="40" t="s">
        <v>42</v>
      </c>
      <c r="H25" s="41" t="s">
        <v>43</v>
      </c>
      <c r="I25" s="42" t="s">
        <v>44</v>
      </c>
      <c r="J25" s="43" t="s">
        <v>45</v>
      </c>
      <c r="K25" s="44" t="s">
        <v>46</v>
      </c>
    </row>
    <row r="26" spans="1:16" ht="13.5" thickBot="1" x14ac:dyDescent="0.25">
      <c r="A26" s="45" t="s">
        <v>47</v>
      </c>
      <c r="B26" s="45" t="s">
        <v>48</v>
      </c>
      <c r="C26" s="45" t="s">
        <v>49</v>
      </c>
      <c r="D26" s="45" t="s">
        <v>50</v>
      </c>
      <c r="E26" s="45" t="s">
        <v>51</v>
      </c>
      <c r="F26" s="45" t="s">
        <v>52</v>
      </c>
      <c r="G26" s="45" t="s">
        <v>53</v>
      </c>
      <c r="H26" s="45" t="s">
        <v>54</v>
      </c>
      <c r="I26" s="45" t="s">
        <v>55</v>
      </c>
      <c r="J26" s="45" t="s">
        <v>56</v>
      </c>
      <c r="K26" s="45" t="s">
        <v>57</v>
      </c>
    </row>
    <row r="27" spans="1:16" ht="13.5" customHeight="1" x14ac:dyDescent="0.2">
      <c r="A27" s="46" t="s">
        <v>58</v>
      </c>
      <c r="B27" s="47" t="s">
        <v>59</v>
      </c>
      <c r="C27" s="48" t="s">
        <v>60</v>
      </c>
      <c r="D27" s="49" t="s">
        <v>61</v>
      </c>
      <c r="E27" s="49" t="s">
        <v>62</v>
      </c>
      <c r="F27" s="50" t="s">
        <v>63</v>
      </c>
      <c r="G27" s="51" t="s">
        <v>64</v>
      </c>
      <c r="H27" s="52" t="s">
        <v>65</v>
      </c>
      <c r="I27" s="53">
        <v>44880</v>
      </c>
      <c r="J27" s="54"/>
      <c r="K27" s="55"/>
      <c r="N27" s="4">
        <v>44880</v>
      </c>
      <c r="O27" s="56">
        <f>I27-N27</f>
        <v>0</v>
      </c>
      <c r="P27" s="56">
        <f>O27-'[1]упр 18 (изм)'!I27</f>
        <v>0</v>
      </c>
    </row>
    <row r="28" spans="1:16" ht="13.5" customHeight="1" outlineLevel="1" x14ac:dyDescent="0.2">
      <c r="A28" s="57" t="s">
        <v>66</v>
      </c>
      <c r="B28" s="58" t="s">
        <v>67</v>
      </c>
      <c r="C28" s="59" t="s">
        <v>60</v>
      </c>
      <c r="D28" s="60" t="s">
        <v>61</v>
      </c>
      <c r="E28" s="60" t="s">
        <v>62</v>
      </c>
      <c r="F28" s="61" t="s">
        <v>63</v>
      </c>
      <c r="G28" s="62" t="s">
        <v>68</v>
      </c>
      <c r="H28" s="63" t="s">
        <v>65</v>
      </c>
      <c r="I28" s="64">
        <v>0</v>
      </c>
      <c r="J28" s="65"/>
      <c r="K28" s="66"/>
      <c r="N28" s="4">
        <v>0</v>
      </c>
      <c r="O28" s="56">
        <f t="shared" ref="O28:O51" si="0">I28-N28</f>
        <v>0</v>
      </c>
      <c r="P28" s="56">
        <f>O28-'[1]упр 18 (изм)'!I28</f>
        <v>0</v>
      </c>
    </row>
    <row r="29" spans="1:16" ht="13.5" customHeight="1" thickBot="1" x14ac:dyDescent="0.25">
      <c r="A29" s="57" t="s">
        <v>69</v>
      </c>
      <c r="B29" s="58" t="s">
        <v>70</v>
      </c>
      <c r="C29" s="59" t="s">
        <v>60</v>
      </c>
      <c r="D29" s="60" t="s">
        <v>61</v>
      </c>
      <c r="E29" s="60" t="s">
        <v>62</v>
      </c>
      <c r="F29" s="61" t="s">
        <v>63</v>
      </c>
      <c r="G29" s="62" t="s">
        <v>71</v>
      </c>
      <c r="H29" s="63" t="s">
        <v>65</v>
      </c>
      <c r="I29" s="64">
        <v>73120</v>
      </c>
      <c r="J29" s="65"/>
      <c r="K29" s="66"/>
      <c r="N29" s="4">
        <v>73120</v>
      </c>
      <c r="O29" s="56">
        <f t="shared" si="0"/>
        <v>0</v>
      </c>
      <c r="P29" s="56">
        <f>O29-'[1]упр 18 (изм)'!I29</f>
        <v>0</v>
      </c>
    </row>
    <row r="30" spans="1:16" ht="18" customHeight="1" thickBot="1" x14ac:dyDescent="0.25">
      <c r="A30" s="67" t="s">
        <v>72</v>
      </c>
      <c r="B30" s="68"/>
      <c r="C30" s="69" t="s">
        <v>60</v>
      </c>
      <c r="D30" s="70" t="s">
        <v>73</v>
      </c>
      <c r="E30" s="71"/>
      <c r="F30" s="72"/>
      <c r="G30" s="73"/>
      <c r="H30" s="74"/>
      <c r="I30" s="75">
        <f>SUM(I27:I29)</f>
        <v>118000</v>
      </c>
      <c r="J30" s="76" t="s">
        <v>74</v>
      </c>
      <c r="K30" s="77" t="s">
        <v>74</v>
      </c>
      <c r="N30" s="4">
        <v>118000</v>
      </c>
      <c r="O30" s="56">
        <f t="shared" si="0"/>
        <v>0</v>
      </c>
      <c r="P30" s="56">
        <f>O30-'[1]упр 18 (изм)'!I30</f>
        <v>0</v>
      </c>
    </row>
    <row r="31" spans="1:16" ht="14.25" customHeight="1" x14ac:dyDescent="0.2">
      <c r="A31" s="46" t="s">
        <v>75</v>
      </c>
      <c r="B31" s="47" t="s">
        <v>76</v>
      </c>
      <c r="C31" s="48" t="s">
        <v>77</v>
      </c>
      <c r="D31" s="49" t="s">
        <v>78</v>
      </c>
      <c r="E31" s="49" t="s">
        <v>79</v>
      </c>
      <c r="F31" s="50" t="s">
        <v>80</v>
      </c>
      <c r="G31" s="51" t="s">
        <v>81</v>
      </c>
      <c r="H31" s="52" t="s">
        <v>65</v>
      </c>
      <c r="I31" s="53">
        <v>12614064.08</v>
      </c>
      <c r="J31" s="54"/>
      <c r="K31" s="78"/>
      <c r="N31" s="4">
        <v>12294064.08</v>
      </c>
      <c r="O31" s="56">
        <f t="shared" si="0"/>
        <v>320000</v>
      </c>
      <c r="P31" s="56">
        <f>O31-'[1]упр 18 (изм)'!I31</f>
        <v>0</v>
      </c>
    </row>
    <row r="32" spans="1:16" ht="12.75" customHeight="1" x14ac:dyDescent="0.2">
      <c r="A32" s="79" t="s">
        <v>82</v>
      </c>
      <c r="B32" s="80" t="s">
        <v>83</v>
      </c>
      <c r="C32" s="81" t="s">
        <v>77</v>
      </c>
      <c r="D32" s="82" t="s">
        <v>78</v>
      </c>
      <c r="E32" s="82" t="s">
        <v>79</v>
      </c>
      <c r="F32" s="83" t="s">
        <v>84</v>
      </c>
      <c r="G32" s="84" t="s">
        <v>85</v>
      </c>
      <c r="H32" s="85" t="s">
        <v>65</v>
      </c>
      <c r="I32" s="86">
        <v>3772894.76</v>
      </c>
      <c r="J32" s="87"/>
      <c r="K32" s="88"/>
      <c r="N32" s="4">
        <v>3712894.76</v>
      </c>
      <c r="O32" s="56">
        <f t="shared" si="0"/>
        <v>60000</v>
      </c>
      <c r="P32" s="56">
        <f>O32-'[1]упр 18 (изм)'!I32</f>
        <v>0</v>
      </c>
    </row>
    <row r="33" spans="1:16" s="13" customFormat="1" ht="13.5" customHeight="1" x14ac:dyDescent="0.2">
      <c r="A33" s="79" t="s">
        <v>86</v>
      </c>
      <c r="B33" s="80" t="s">
        <v>87</v>
      </c>
      <c r="C33" s="81" t="s">
        <v>77</v>
      </c>
      <c r="D33" s="82" t="s">
        <v>78</v>
      </c>
      <c r="E33" s="82" t="s">
        <v>79</v>
      </c>
      <c r="F33" s="83" t="s">
        <v>63</v>
      </c>
      <c r="G33" s="84" t="s">
        <v>88</v>
      </c>
      <c r="H33" s="85" t="s">
        <v>65</v>
      </c>
      <c r="I33" s="86">
        <v>371180</v>
      </c>
      <c r="J33" s="87"/>
      <c r="K33" s="89"/>
      <c r="N33" s="13">
        <v>371180</v>
      </c>
      <c r="O33" s="56">
        <f t="shared" si="0"/>
        <v>0</v>
      </c>
      <c r="P33" s="56">
        <f>O33-'[1]упр 18 (изм)'!I33</f>
        <v>0</v>
      </c>
    </row>
    <row r="34" spans="1:16" ht="13.5" customHeight="1" x14ac:dyDescent="0.2">
      <c r="A34" s="79" t="s">
        <v>89</v>
      </c>
      <c r="B34" s="80" t="s">
        <v>90</v>
      </c>
      <c r="C34" s="81" t="s">
        <v>77</v>
      </c>
      <c r="D34" s="82" t="s">
        <v>78</v>
      </c>
      <c r="E34" s="82" t="s">
        <v>79</v>
      </c>
      <c r="F34" s="83" t="s">
        <v>63</v>
      </c>
      <c r="G34" s="84" t="s">
        <v>91</v>
      </c>
      <c r="H34" s="85" t="s">
        <v>65</v>
      </c>
      <c r="I34" s="86">
        <v>758936.00000000012</v>
      </c>
      <c r="J34" s="87"/>
      <c r="K34" s="89"/>
      <c r="N34" s="4">
        <v>804028.83000000007</v>
      </c>
      <c r="O34" s="56">
        <f>I34-N34</f>
        <v>-45092.829999999958</v>
      </c>
      <c r="P34" s="56">
        <f>O34-'[1]упр 18 (изм)'!I34</f>
        <v>0</v>
      </c>
    </row>
    <row r="35" spans="1:16" ht="13.5" customHeight="1" x14ac:dyDescent="0.2">
      <c r="A35" s="79" t="s">
        <v>92</v>
      </c>
      <c r="B35" s="80" t="s">
        <v>93</v>
      </c>
      <c r="C35" s="81" t="s">
        <v>77</v>
      </c>
      <c r="D35" s="82" t="s">
        <v>78</v>
      </c>
      <c r="E35" s="82" t="s">
        <v>79</v>
      </c>
      <c r="F35" s="83" t="s">
        <v>63</v>
      </c>
      <c r="G35" s="84" t="s">
        <v>64</v>
      </c>
      <c r="H35" s="85" t="s">
        <v>65</v>
      </c>
      <c r="I35" s="86">
        <v>168835.75</v>
      </c>
      <c r="J35" s="87"/>
      <c r="K35" s="89"/>
      <c r="N35" s="4">
        <v>147700</v>
      </c>
      <c r="O35" s="56">
        <f>I35-N35</f>
        <v>21135.75</v>
      </c>
      <c r="P35" s="56">
        <f>O35-'[1]упр 18 (изм)'!I35</f>
        <v>0</v>
      </c>
    </row>
    <row r="36" spans="1:16" ht="13.5" customHeight="1" x14ac:dyDescent="0.2">
      <c r="A36" s="79" t="s">
        <v>94</v>
      </c>
      <c r="B36" s="80" t="s">
        <v>95</v>
      </c>
      <c r="C36" s="81" t="s">
        <v>77</v>
      </c>
      <c r="D36" s="82" t="s">
        <v>78</v>
      </c>
      <c r="E36" s="82" t="s">
        <v>79</v>
      </c>
      <c r="F36" s="83" t="s">
        <v>63</v>
      </c>
      <c r="G36" s="84" t="s">
        <v>68</v>
      </c>
      <c r="H36" s="85" t="s">
        <v>65</v>
      </c>
      <c r="I36" s="86">
        <v>584833</v>
      </c>
      <c r="J36" s="87"/>
      <c r="K36" s="89"/>
      <c r="N36" s="4">
        <v>605000</v>
      </c>
      <c r="O36" s="56">
        <f t="shared" si="0"/>
        <v>-20167</v>
      </c>
      <c r="P36" s="56">
        <f>O36-'[1]упр 18 (изм)'!I36</f>
        <v>0</v>
      </c>
    </row>
    <row r="37" spans="1:16" ht="13.5" customHeight="1" x14ac:dyDescent="0.2">
      <c r="A37" s="79" t="s">
        <v>69</v>
      </c>
      <c r="B37" s="80" t="s">
        <v>96</v>
      </c>
      <c r="C37" s="81" t="s">
        <v>77</v>
      </c>
      <c r="D37" s="82" t="s">
        <v>78</v>
      </c>
      <c r="E37" s="82" t="s">
        <v>79</v>
      </c>
      <c r="F37" s="83" t="s">
        <v>63</v>
      </c>
      <c r="G37" s="84" t="s">
        <v>71</v>
      </c>
      <c r="H37" s="85" t="s">
        <v>65</v>
      </c>
      <c r="I37" s="86">
        <v>931977.74</v>
      </c>
      <c r="J37" s="87"/>
      <c r="K37" s="88"/>
      <c r="N37" s="4">
        <v>878253.66</v>
      </c>
      <c r="O37" s="56">
        <f t="shared" si="0"/>
        <v>53724.079999999958</v>
      </c>
      <c r="P37" s="56">
        <f>O37-'[1]упр 18 (изм)'!I37</f>
        <v>0</v>
      </c>
    </row>
    <row r="38" spans="1:16" ht="13.5" hidden="1" customHeight="1" outlineLevel="1" x14ac:dyDescent="0.2">
      <c r="A38" s="79" t="s">
        <v>97</v>
      </c>
      <c r="B38" s="80" t="s">
        <v>98</v>
      </c>
      <c r="C38" s="81" t="s">
        <v>77</v>
      </c>
      <c r="D38" s="82" t="s">
        <v>78</v>
      </c>
      <c r="E38" s="82" t="s">
        <v>79</v>
      </c>
      <c r="F38" s="83" t="s">
        <v>99</v>
      </c>
      <c r="G38" s="84" t="s">
        <v>100</v>
      </c>
      <c r="H38" s="85" t="s">
        <v>65</v>
      </c>
      <c r="I38" s="86">
        <v>0</v>
      </c>
      <c r="J38" s="87"/>
      <c r="K38" s="89"/>
      <c r="N38" s="4">
        <v>0</v>
      </c>
      <c r="O38" s="56">
        <f t="shared" si="0"/>
        <v>0</v>
      </c>
      <c r="P38" s="56">
        <f>O38-'[1]упр 18 (изм)'!I38</f>
        <v>0</v>
      </c>
    </row>
    <row r="39" spans="1:16" ht="13.5" customHeight="1" collapsed="1" x14ac:dyDescent="0.2">
      <c r="A39" s="79" t="s">
        <v>97</v>
      </c>
      <c r="B39" s="80" t="s">
        <v>101</v>
      </c>
      <c r="C39" s="81" t="s">
        <v>77</v>
      </c>
      <c r="D39" s="82" t="s">
        <v>78</v>
      </c>
      <c r="E39" s="82" t="s">
        <v>79</v>
      </c>
      <c r="F39" s="83" t="s">
        <v>99</v>
      </c>
      <c r="G39" s="84" t="s">
        <v>102</v>
      </c>
      <c r="H39" s="85" t="s">
        <v>65</v>
      </c>
      <c r="I39" s="86">
        <v>3377.74</v>
      </c>
      <c r="J39" s="87"/>
      <c r="K39" s="89"/>
      <c r="N39" s="4">
        <v>3677.74</v>
      </c>
      <c r="O39" s="56">
        <f t="shared" si="0"/>
        <v>-300</v>
      </c>
      <c r="P39" s="56">
        <f>O39-'[1]упр 18 (изм)'!I39</f>
        <v>0</v>
      </c>
    </row>
    <row r="40" spans="1:16" ht="13.5" hidden="1" customHeight="1" outlineLevel="1" x14ac:dyDescent="0.2">
      <c r="A40" s="79" t="s">
        <v>97</v>
      </c>
      <c r="B40" s="80" t="s">
        <v>103</v>
      </c>
      <c r="C40" s="81" t="s">
        <v>77</v>
      </c>
      <c r="D40" s="82" t="s">
        <v>78</v>
      </c>
      <c r="E40" s="82" t="s">
        <v>79</v>
      </c>
      <c r="F40" s="83" t="s">
        <v>104</v>
      </c>
      <c r="G40" s="84" t="s">
        <v>105</v>
      </c>
      <c r="H40" s="85" t="s">
        <v>65</v>
      </c>
      <c r="I40" s="86">
        <v>0</v>
      </c>
      <c r="J40" s="87"/>
      <c r="K40" s="89"/>
      <c r="O40" s="56">
        <f t="shared" si="0"/>
        <v>0</v>
      </c>
      <c r="P40" s="56">
        <f>O40-'[1]упр 18 (изм)'!I40</f>
        <v>0</v>
      </c>
    </row>
    <row r="41" spans="1:16" ht="13.5" customHeight="1" collapsed="1" x14ac:dyDescent="0.2">
      <c r="A41" s="79" t="s">
        <v>97</v>
      </c>
      <c r="B41" s="80" t="s">
        <v>106</v>
      </c>
      <c r="C41" s="81" t="s">
        <v>77</v>
      </c>
      <c r="D41" s="82" t="s">
        <v>78</v>
      </c>
      <c r="E41" s="82" t="s">
        <v>79</v>
      </c>
      <c r="F41" s="83" t="s">
        <v>104</v>
      </c>
      <c r="G41" s="84" t="s">
        <v>107</v>
      </c>
      <c r="H41" s="85" t="s">
        <v>65</v>
      </c>
      <c r="I41" s="86">
        <v>1737.26</v>
      </c>
      <c r="J41" s="87"/>
      <c r="K41" s="89"/>
      <c r="N41" s="4">
        <v>837.26</v>
      </c>
      <c r="O41" s="56">
        <f>I41-N41</f>
        <v>900</v>
      </c>
      <c r="P41" s="56">
        <f>O41-'[1]упр 18 (изм)'!I41</f>
        <v>0</v>
      </c>
    </row>
    <row r="42" spans="1:16" ht="15" customHeight="1" x14ac:dyDescent="0.2">
      <c r="A42" s="79" t="s">
        <v>108</v>
      </c>
      <c r="B42" s="80" t="s">
        <v>109</v>
      </c>
      <c r="C42" s="81" t="s">
        <v>77</v>
      </c>
      <c r="D42" s="82" t="s">
        <v>78</v>
      </c>
      <c r="E42" s="82" t="s">
        <v>110</v>
      </c>
      <c r="F42" s="83" t="s">
        <v>63</v>
      </c>
      <c r="G42" s="84" t="s">
        <v>111</v>
      </c>
      <c r="H42" s="85" t="s">
        <v>65</v>
      </c>
      <c r="I42" s="86">
        <v>60000</v>
      </c>
      <c r="J42" s="87"/>
      <c r="K42" s="88"/>
      <c r="N42" s="4">
        <v>60000</v>
      </c>
      <c r="O42" s="56">
        <f t="shared" si="0"/>
        <v>0</v>
      </c>
      <c r="P42" s="56">
        <f>O42-'[1]упр 18 (изм)'!I42</f>
        <v>0</v>
      </c>
    </row>
    <row r="43" spans="1:16" ht="15" customHeight="1" x14ac:dyDescent="0.2">
      <c r="A43" s="79" t="s">
        <v>58</v>
      </c>
      <c r="B43" s="80" t="s">
        <v>112</v>
      </c>
      <c r="C43" s="81" t="s">
        <v>77</v>
      </c>
      <c r="D43" s="82" t="s">
        <v>78</v>
      </c>
      <c r="E43" s="82" t="s">
        <v>110</v>
      </c>
      <c r="F43" s="83" t="s">
        <v>63</v>
      </c>
      <c r="G43" s="84" t="s">
        <v>64</v>
      </c>
      <c r="H43" s="85" t="s">
        <v>65</v>
      </c>
      <c r="I43" s="86">
        <v>227175</v>
      </c>
      <c r="J43" s="87"/>
      <c r="K43" s="88"/>
      <c r="N43" s="4">
        <v>257175</v>
      </c>
      <c r="O43" s="56">
        <f t="shared" si="0"/>
        <v>-30000</v>
      </c>
      <c r="P43" s="56">
        <f>O43-'[1]упр 18 (изм)'!I43</f>
        <v>0</v>
      </c>
    </row>
    <row r="44" spans="1:16" ht="12.75" customHeight="1" x14ac:dyDescent="0.2">
      <c r="A44" s="57" t="s">
        <v>108</v>
      </c>
      <c r="B44" s="80" t="s">
        <v>113</v>
      </c>
      <c r="C44" s="59" t="s">
        <v>77</v>
      </c>
      <c r="D44" s="60" t="s">
        <v>78</v>
      </c>
      <c r="E44" s="60" t="s">
        <v>114</v>
      </c>
      <c r="F44" s="61" t="s">
        <v>63</v>
      </c>
      <c r="G44" s="62" t="s">
        <v>111</v>
      </c>
      <c r="H44" s="63" t="s">
        <v>65</v>
      </c>
      <c r="I44" s="64">
        <v>136637.82999999999</v>
      </c>
      <c r="J44" s="87"/>
      <c r="K44" s="89"/>
      <c r="N44" s="4">
        <v>136637.82999999999</v>
      </c>
      <c r="O44" s="56">
        <f t="shared" si="0"/>
        <v>0</v>
      </c>
      <c r="P44" s="56">
        <f>O44-'[1]упр 18 (изм)'!I44</f>
        <v>0</v>
      </c>
    </row>
    <row r="45" spans="1:16" ht="12.75" hidden="1" customHeight="1" outlineLevel="1" x14ac:dyDescent="0.2">
      <c r="A45" s="57" t="s">
        <v>58</v>
      </c>
      <c r="B45" s="80" t="s">
        <v>115</v>
      </c>
      <c r="C45" s="59" t="s">
        <v>77</v>
      </c>
      <c r="D45" s="60" t="s">
        <v>78</v>
      </c>
      <c r="E45" s="60" t="s">
        <v>116</v>
      </c>
      <c r="F45" s="61" t="s">
        <v>63</v>
      </c>
      <c r="G45" s="62" t="s">
        <v>64</v>
      </c>
      <c r="H45" s="63" t="s">
        <v>65</v>
      </c>
      <c r="I45" s="64">
        <v>0</v>
      </c>
      <c r="J45" s="87"/>
      <c r="K45" s="89"/>
      <c r="N45" s="4">
        <v>0</v>
      </c>
      <c r="O45" s="56">
        <f t="shared" si="0"/>
        <v>0</v>
      </c>
      <c r="P45" s="56">
        <f>O45-'[1]упр 18 (изм)'!I45</f>
        <v>0</v>
      </c>
    </row>
    <row r="46" spans="1:16" ht="12.75" customHeight="1" collapsed="1" x14ac:dyDescent="0.2">
      <c r="A46" s="79" t="s">
        <v>108</v>
      </c>
      <c r="B46" s="80" t="s">
        <v>117</v>
      </c>
      <c r="C46" s="59" t="s">
        <v>77</v>
      </c>
      <c r="D46" s="60" t="s">
        <v>78</v>
      </c>
      <c r="E46" s="82" t="s">
        <v>118</v>
      </c>
      <c r="F46" s="83" t="s">
        <v>63</v>
      </c>
      <c r="G46" s="84" t="s">
        <v>111</v>
      </c>
      <c r="H46" s="85" t="s">
        <v>65</v>
      </c>
      <c r="I46" s="86">
        <v>2634.19</v>
      </c>
      <c r="J46" s="87"/>
      <c r="K46" s="88"/>
      <c r="N46" s="4">
        <v>2634.19</v>
      </c>
      <c r="O46" s="56">
        <f t="shared" si="0"/>
        <v>0</v>
      </c>
      <c r="P46" s="56">
        <f>O46-'[1]упр 18 (изм)'!I46</f>
        <v>0</v>
      </c>
    </row>
    <row r="47" spans="1:16" ht="12.75" customHeight="1" thickBot="1" x14ac:dyDescent="0.25">
      <c r="A47" s="57" t="s">
        <v>86</v>
      </c>
      <c r="B47" s="80" t="s">
        <v>119</v>
      </c>
      <c r="C47" s="59" t="s">
        <v>77</v>
      </c>
      <c r="D47" s="60" t="s">
        <v>78</v>
      </c>
      <c r="E47" s="60" t="s">
        <v>118</v>
      </c>
      <c r="F47" s="61" t="s">
        <v>63</v>
      </c>
      <c r="G47" s="62" t="s">
        <v>88</v>
      </c>
      <c r="H47" s="63" t="s">
        <v>65</v>
      </c>
      <c r="I47" s="64">
        <v>23951.47</v>
      </c>
      <c r="J47" s="87"/>
      <c r="K47" s="88"/>
      <c r="N47" s="4">
        <v>23951.47</v>
      </c>
      <c r="O47" s="56">
        <f t="shared" si="0"/>
        <v>0</v>
      </c>
      <c r="P47" s="56">
        <f>O47-'[1]упр 18 (изм)'!I47</f>
        <v>0</v>
      </c>
    </row>
    <row r="48" spans="1:16" ht="12.75" hidden="1" customHeight="1" outlineLevel="1" x14ac:dyDescent="0.2">
      <c r="A48" s="57" t="s">
        <v>97</v>
      </c>
      <c r="B48" s="80" t="s">
        <v>120</v>
      </c>
      <c r="C48" s="59" t="s">
        <v>77</v>
      </c>
      <c r="D48" s="60" t="s">
        <v>78</v>
      </c>
      <c r="E48" s="60" t="s">
        <v>121</v>
      </c>
      <c r="F48" s="61" t="s">
        <v>99</v>
      </c>
      <c r="G48" s="62" t="s">
        <v>100</v>
      </c>
      <c r="H48" s="63" t="s">
        <v>65</v>
      </c>
      <c r="I48" s="64">
        <v>0</v>
      </c>
      <c r="J48" s="90"/>
      <c r="K48" s="91"/>
      <c r="N48" s="4">
        <v>0</v>
      </c>
      <c r="O48" s="56">
        <f t="shared" si="0"/>
        <v>0</v>
      </c>
      <c r="P48" s="56">
        <f>O48-'[1]упр 18 (изм)'!I48</f>
        <v>0</v>
      </c>
    </row>
    <row r="49" spans="1:101" ht="12.75" hidden="1" customHeight="1" outlineLevel="1" x14ac:dyDescent="0.2">
      <c r="A49" s="57" t="s">
        <v>97</v>
      </c>
      <c r="B49" s="80" t="s">
        <v>122</v>
      </c>
      <c r="C49" s="59" t="s">
        <v>77</v>
      </c>
      <c r="D49" s="60" t="s">
        <v>78</v>
      </c>
      <c r="E49" s="60" t="s">
        <v>121</v>
      </c>
      <c r="F49" s="61" t="s">
        <v>104</v>
      </c>
      <c r="G49" s="62" t="s">
        <v>105</v>
      </c>
      <c r="H49" s="63" t="s">
        <v>65</v>
      </c>
      <c r="I49" s="64">
        <v>0</v>
      </c>
      <c r="J49" s="90"/>
      <c r="K49" s="91"/>
      <c r="N49" s="4">
        <v>693.19</v>
      </c>
      <c r="O49" s="56">
        <f t="shared" si="0"/>
        <v>-693.19</v>
      </c>
      <c r="P49" s="56">
        <f>O49-'[1]упр 18 (изм)'!I49</f>
        <v>0</v>
      </c>
    </row>
    <row r="50" spans="1:101" ht="18" customHeight="1" collapsed="1" thickBot="1" x14ac:dyDescent="0.25">
      <c r="A50" s="67" t="s">
        <v>72</v>
      </c>
      <c r="B50" s="92"/>
      <c r="C50" s="69" t="s">
        <v>77</v>
      </c>
      <c r="D50" s="70" t="s">
        <v>73</v>
      </c>
      <c r="E50" s="71"/>
      <c r="F50" s="72"/>
      <c r="G50" s="73"/>
      <c r="H50" s="74"/>
      <c r="I50" s="75">
        <f>SUM(I31:I49)</f>
        <v>19658234.819999997</v>
      </c>
      <c r="J50" s="76" t="s">
        <v>74</v>
      </c>
      <c r="K50" s="77" t="s">
        <v>74</v>
      </c>
      <c r="N50" s="4">
        <v>19298728.010000002</v>
      </c>
      <c r="O50" s="56">
        <f t="shared" si="0"/>
        <v>359506.80999999493</v>
      </c>
      <c r="P50" s="56">
        <f>O50-'[1]упр 18 (изм)'!I50</f>
        <v>-5.0640664994716644E-9</v>
      </c>
    </row>
    <row r="51" spans="1:101" ht="15.75" thickBot="1" x14ac:dyDescent="0.25">
      <c r="A51" s="93"/>
      <c r="B51" s="93"/>
      <c r="C51" s="93" t="s">
        <v>123</v>
      </c>
      <c r="D51" s="93" t="s">
        <v>123</v>
      </c>
      <c r="E51" s="93" t="s">
        <v>123</v>
      </c>
      <c r="F51" s="93" t="s">
        <v>123</v>
      </c>
      <c r="G51" s="94" t="s">
        <v>123</v>
      </c>
      <c r="H51" s="95" t="s">
        <v>124</v>
      </c>
      <c r="I51" s="96">
        <f>I30+I50</f>
        <v>19776234.819999997</v>
      </c>
      <c r="J51" s="97" t="s">
        <v>74</v>
      </c>
      <c r="K51" s="98" t="s">
        <v>74</v>
      </c>
      <c r="N51" s="4">
        <v>19776234.819999997</v>
      </c>
      <c r="O51" s="56">
        <f t="shared" si="0"/>
        <v>0</v>
      </c>
      <c r="P51" s="56"/>
    </row>
    <row r="52" spans="1:101" x14ac:dyDescent="0.2">
      <c r="A52" s="21"/>
      <c r="B52" s="21"/>
    </row>
    <row r="53" spans="1:101" x14ac:dyDescent="0.2">
      <c r="A53" s="154" t="s">
        <v>125</v>
      </c>
      <c r="B53" s="154"/>
      <c r="C53" s="154"/>
      <c r="D53" s="154"/>
      <c r="E53" s="154"/>
      <c r="F53" s="154"/>
      <c r="G53" s="154"/>
      <c r="H53" s="154"/>
      <c r="I53" s="154"/>
      <c r="J53" s="154"/>
      <c r="K53" s="154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99"/>
      <c r="AU53" s="99"/>
      <c r="AV53" s="99"/>
      <c r="AW53" s="99"/>
      <c r="AX53" s="99"/>
      <c r="AY53" s="99"/>
      <c r="AZ53" s="99"/>
      <c r="BA53" s="99"/>
      <c r="BB53" s="99"/>
      <c r="BC53" s="99"/>
      <c r="BD53" s="99"/>
      <c r="BE53" s="99"/>
      <c r="BF53" s="99"/>
      <c r="BG53" s="99"/>
      <c r="BH53" s="99"/>
      <c r="BI53" s="99"/>
      <c r="BJ53" s="99"/>
      <c r="BK53" s="99"/>
      <c r="BL53" s="99"/>
      <c r="BM53" s="99"/>
      <c r="BN53" s="99"/>
      <c r="BO53" s="99"/>
      <c r="BP53" s="99"/>
      <c r="BQ53" s="99"/>
      <c r="BR53" s="99"/>
      <c r="BS53" s="99"/>
      <c r="BT53" s="99"/>
      <c r="BU53" s="99"/>
      <c r="BV53" s="99"/>
      <c r="BW53" s="99"/>
      <c r="BX53" s="99"/>
      <c r="BY53" s="99"/>
      <c r="BZ53" s="99"/>
      <c r="CA53" s="99"/>
      <c r="CB53" s="99"/>
      <c r="CC53" s="99"/>
      <c r="CD53" s="99"/>
      <c r="CE53" s="99"/>
      <c r="CF53" s="99"/>
      <c r="CG53" s="99"/>
      <c r="CH53" s="99"/>
      <c r="CI53" s="99"/>
      <c r="CJ53" s="99"/>
      <c r="CK53" s="99"/>
      <c r="CL53" s="99"/>
      <c r="CM53" s="99"/>
      <c r="CN53" s="99"/>
      <c r="CO53" s="99"/>
      <c r="CP53" s="99"/>
      <c r="CQ53" s="99"/>
      <c r="CR53" s="99"/>
      <c r="CS53" s="99"/>
      <c r="CT53" s="99"/>
      <c r="CU53" s="99"/>
      <c r="CV53" s="99"/>
      <c r="CW53" s="99"/>
    </row>
    <row r="54" spans="1:101" x14ac:dyDescent="0.2">
      <c r="A54" s="154" t="s">
        <v>126</v>
      </c>
      <c r="B54" s="154"/>
      <c r="C54" s="154"/>
      <c r="D54" s="154"/>
      <c r="E54" s="154"/>
      <c r="F54" s="154"/>
      <c r="G54" s="154"/>
      <c r="H54" s="154"/>
      <c r="I54" s="154"/>
      <c r="J54" s="154"/>
      <c r="K54" s="154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99"/>
      <c r="AU54" s="99"/>
      <c r="AV54" s="99"/>
      <c r="AW54" s="99"/>
      <c r="AX54" s="99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99"/>
      <c r="BS54" s="99"/>
      <c r="BT54" s="99"/>
      <c r="BU54" s="99"/>
      <c r="BV54" s="99"/>
      <c r="BW54" s="99"/>
      <c r="BX54" s="99"/>
      <c r="BY54" s="99"/>
      <c r="BZ54" s="99"/>
      <c r="CA54" s="99"/>
      <c r="CB54" s="99"/>
      <c r="CC54" s="99"/>
      <c r="CD54" s="99"/>
      <c r="CE54" s="99"/>
      <c r="CF54" s="99"/>
      <c r="CG54" s="99"/>
      <c r="CH54" s="99"/>
      <c r="CI54" s="99"/>
      <c r="CJ54" s="99"/>
      <c r="CK54" s="99"/>
      <c r="CL54" s="99"/>
      <c r="CM54" s="99"/>
      <c r="CN54" s="99"/>
      <c r="CO54" s="99"/>
      <c r="CP54" s="99"/>
      <c r="CQ54" s="99"/>
      <c r="CR54" s="99"/>
      <c r="CS54" s="99"/>
      <c r="CT54" s="99"/>
      <c r="CU54" s="99"/>
      <c r="CV54" s="99"/>
      <c r="CW54" s="99"/>
    </row>
    <row r="55" spans="1:101" x14ac:dyDescent="0.2">
      <c r="A55" s="154" t="s">
        <v>127</v>
      </c>
      <c r="B55" s="154"/>
      <c r="C55" s="154"/>
      <c r="D55" s="154"/>
      <c r="E55" s="154"/>
      <c r="F55" s="154"/>
      <c r="G55" s="154"/>
      <c r="H55" s="154"/>
      <c r="I55" s="154"/>
      <c r="J55" s="154"/>
      <c r="K55" s="154"/>
      <c r="L55" s="99"/>
      <c r="M55" s="99"/>
      <c r="N55" s="99"/>
      <c r="O55" s="99"/>
      <c r="P55" s="99"/>
      <c r="Q55" s="99"/>
      <c r="R55" s="99"/>
      <c r="S55" s="100"/>
      <c r="T55" s="100"/>
      <c r="U55" s="100"/>
      <c r="V55" s="100"/>
      <c r="W55" s="100"/>
      <c r="X55" s="100"/>
      <c r="Z55" s="100"/>
      <c r="AA55" s="100"/>
      <c r="AB55" s="100"/>
      <c r="AC55" s="100"/>
      <c r="AD55" s="100"/>
      <c r="AE55" s="100"/>
      <c r="AF55" s="100"/>
      <c r="AG55" s="100"/>
      <c r="AH55" s="99"/>
      <c r="AI55" s="101"/>
      <c r="AJ55" s="101"/>
      <c r="AK55" s="101"/>
      <c r="AL55" s="101"/>
      <c r="AM55" s="101"/>
      <c r="AN55" s="101"/>
      <c r="AO55" s="101"/>
      <c r="AP55" s="101"/>
      <c r="AQ55" s="99"/>
      <c r="AR55" s="99"/>
      <c r="AS55" s="99"/>
      <c r="AT55" s="99"/>
      <c r="AU55" s="99"/>
      <c r="AV55" s="99"/>
      <c r="AW55" s="99"/>
      <c r="AX55" s="99"/>
      <c r="AY55" s="99"/>
      <c r="AZ55" s="99"/>
      <c r="BA55" s="99"/>
      <c r="BB55" s="99"/>
      <c r="BC55" s="99"/>
      <c r="BD55" s="99"/>
      <c r="BE55" s="99"/>
      <c r="BF55" s="99"/>
      <c r="BG55" s="99"/>
      <c r="BH55" s="99"/>
      <c r="BI55" s="99"/>
      <c r="BJ55" s="99"/>
      <c r="BK55" s="99"/>
      <c r="BM55" s="102"/>
      <c r="BN55" s="102"/>
      <c r="BO55" s="103"/>
      <c r="BP55" s="99"/>
      <c r="BQ55" s="104"/>
      <c r="BR55" s="99"/>
      <c r="BS55" s="99"/>
      <c r="BT55" s="99"/>
      <c r="BU55" s="99"/>
      <c r="BV55" s="99"/>
      <c r="BW55" s="99"/>
      <c r="BX55" s="99"/>
      <c r="BY55" s="99"/>
      <c r="BZ55" s="99"/>
      <c r="CA55" s="99"/>
      <c r="CB55" s="99"/>
      <c r="CC55" s="99"/>
      <c r="CD55" s="99"/>
      <c r="CE55" s="99"/>
      <c r="CF55" s="99"/>
      <c r="CG55" s="99"/>
      <c r="CH55" s="99"/>
      <c r="CI55" s="99"/>
      <c r="CJ55" s="99"/>
      <c r="CK55" s="99"/>
      <c r="CL55" s="99"/>
      <c r="CM55" s="99"/>
      <c r="CN55" s="99"/>
      <c r="CO55" s="99"/>
      <c r="CP55" s="99"/>
      <c r="CQ55" s="99"/>
      <c r="CR55" s="99"/>
      <c r="CS55" s="99"/>
      <c r="CT55" s="99"/>
      <c r="CU55" s="99"/>
      <c r="CV55" s="99"/>
      <c r="CW55" s="99"/>
    </row>
    <row r="56" spans="1:101" ht="13.5" thickBot="1" x14ac:dyDescent="0.25">
      <c r="A56" s="105"/>
      <c r="B56" s="105"/>
    </row>
    <row r="57" spans="1:101" ht="28.5" customHeight="1" x14ac:dyDescent="0.2">
      <c r="A57" s="155" t="s">
        <v>33</v>
      </c>
      <c r="B57" s="155" t="s">
        <v>34</v>
      </c>
      <c r="C57" s="158" t="s">
        <v>35</v>
      </c>
      <c r="D57" s="159"/>
      <c r="E57" s="159"/>
      <c r="F57" s="160"/>
      <c r="G57" s="161" t="s">
        <v>36</v>
      </c>
      <c r="H57" s="162"/>
      <c r="I57" s="158" t="s">
        <v>37</v>
      </c>
      <c r="J57" s="159"/>
      <c r="K57" s="163"/>
    </row>
    <row r="58" spans="1:101" ht="45" customHeight="1" thickBot="1" x14ac:dyDescent="0.25">
      <c r="A58" s="156"/>
      <c r="B58" s="157"/>
      <c r="C58" s="37" t="s">
        <v>38</v>
      </c>
      <c r="D58" s="38" t="s">
        <v>39</v>
      </c>
      <c r="E58" s="38" t="s">
        <v>40</v>
      </c>
      <c r="F58" s="39" t="s">
        <v>41</v>
      </c>
      <c r="G58" s="40" t="s">
        <v>42</v>
      </c>
      <c r="H58" s="41" t="s">
        <v>43</v>
      </c>
      <c r="I58" s="42" t="s">
        <v>44</v>
      </c>
      <c r="J58" s="43" t="s">
        <v>45</v>
      </c>
      <c r="K58" s="44" t="s">
        <v>46</v>
      </c>
    </row>
    <row r="59" spans="1:101" ht="13.5" thickBot="1" x14ac:dyDescent="0.25">
      <c r="A59" s="45" t="s">
        <v>47</v>
      </c>
      <c r="B59" s="45" t="s">
        <v>48</v>
      </c>
      <c r="C59" s="45" t="s">
        <v>49</v>
      </c>
      <c r="D59" s="45" t="s">
        <v>50</v>
      </c>
      <c r="E59" s="45" t="s">
        <v>51</v>
      </c>
      <c r="F59" s="45" t="s">
        <v>52</v>
      </c>
      <c r="G59" s="45" t="s">
        <v>53</v>
      </c>
      <c r="H59" s="45" t="s">
        <v>54</v>
      </c>
      <c r="I59" s="45" t="s">
        <v>55</v>
      </c>
      <c r="J59" s="45" t="s">
        <v>56</v>
      </c>
      <c r="K59" s="45" t="s">
        <v>57</v>
      </c>
    </row>
    <row r="60" spans="1:101" ht="13.5" thickBot="1" x14ac:dyDescent="0.25">
      <c r="A60" s="106"/>
      <c r="B60" s="106"/>
      <c r="C60" s="107"/>
      <c r="D60" s="108"/>
      <c r="E60" s="108"/>
      <c r="F60" s="109"/>
      <c r="G60" s="110"/>
      <c r="H60" s="111"/>
      <c r="I60" s="112"/>
      <c r="J60" s="113"/>
      <c r="K60" s="114"/>
    </row>
    <row r="61" spans="1:101" ht="13.5" thickBot="1" x14ac:dyDescent="0.25">
      <c r="A61" s="67" t="s">
        <v>72</v>
      </c>
      <c r="B61" s="92"/>
      <c r="C61" s="69"/>
      <c r="D61" s="70"/>
      <c r="E61" s="71"/>
      <c r="F61" s="72"/>
      <c r="G61" s="73"/>
      <c r="H61" s="74"/>
      <c r="I61" s="75"/>
      <c r="J61" s="76" t="s">
        <v>74</v>
      </c>
      <c r="K61" s="77" t="s">
        <v>74</v>
      </c>
    </row>
    <row r="62" spans="1:101" ht="15.75" thickBot="1" x14ac:dyDescent="0.25">
      <c r="A62" s="93"/>
      <c r="B62" s="93"/>
      <c r="C62" s="93" t="s">
        <v>123</v>
      </c>
      <c r="D62" s="93" t="s">
        <v>123</v>
      </c>
      <c r="E62" s="93" t="s">
        <v>123</v>
      </c>
      <c r="F62" s="93" t="s">
        <v>123</v>
      </c>
      <c r="G62" s="94" t="s">
        <v>123</v>
      </c>
      <c r="H62" s="95" t="s">
        <v>124</v>
      </c>
      <c r="I62" s="96"/>
      <c r="J62" s="97" t="s">
        <v>74</v>
      </c>
      <c r="K62" s="98" t="s">
        <v>74</v>
      </c>
    </row>
    <row r="63" spans="1:101" x14ac:dyDescent="0.2">
      <c r="A63" s="105"/>
      <c r="B63" s="105"/>
    </row>
    <row r="64" spans="1:101" x14ac:dyDescent="0.2">
      <c r="A64" s="154" t="s">
        <v>128</v>
      </c>
      <c r="B64" s="154"/>
      <c r="C64" s="154"/>
      <c r="D64" s="154"/>
      <c r="E64" s="154"/>
      <c r="F64" s="154"/>
      <c r="G64" s="154"/>
      <c r="H64" s="154"/>
      <c r="I64" s="154"/>
      <c r="J64" s="154"/>
      <c r="K64" s="154"/>
    </row>
    <row r="65" spans="1:11" ht="13.5" thickBot="1" x14ac:dyDescent="0.25">
      <c r="A65" s="105"/>
      <c r="B65" s="105"/>
    </row>
    <row r="66" spans="1:11" ht="28.5" customHeight="1" x14ac:dyDescent="0.2">
      <c r="A66" s="155" t="s">
        <v>33</v>
      </c>
      <c r="B66" s="155" t="s">
        <v>34</v>
      </c>
      <c r="C66" s="158" t="s">
        <v>35</v>
      </c>
      <c r="D66" s="159"/>
      <c r="E66" s="159"/>
      <c r="F66" s="160"/>
      <c r="G66" s="161" t="s">
        <v>36</v>
      </c>
      <c r="H66" s="162"/>
      <c r="I66" s="158" t="s">
        <v>37</v>
      </c>
      <c r="J66" s="159"/>
      <c r="K66" s="163"/>
    </row>
    <row r="67" spans="1:11" ht="45" customHeight="1" thickBot="1" x14ac:dyDescent="0.25">
      <c r="A67" s="156"/>
      <c r="B67" s="157"/>
      <c r="C67" s="37" t="s">
        <v>38</v>
      </c>
      <c r="D67" s="38" t="s">
        <v>39</v>
      </c>
      <c r="E67" s="38" t="s">
        <v>40</v>
      </c>
      <c r="F67" s="39" t="s">
        <v>41</v>
      </c>
      <c r="G67" s="40" t="s">
        <v>42</v>
      </c>
      <c r="H67" s="41" t="s">
        <v>43</v>
      </c>
      <c r="I67" s="42" t="s">
        <v>44</v>
      </c>
      <c r="J67" s="43" t="s">
        <v>45</v>
      </c>
      <c r="K67" s="44" t="s">
        <v>46</v>
      </c>
    </row>
    <row r="68" spans="1:11" ht="13.5" thickBot="1" x14ac:dyDescent="0.25">
      <c r="A68" s="45" t="s">
        <v>47</v>
      </c>
      <c r="B68" s="45" t="s">
        <v>48</v>
      </c>
      <c r="C68" s="115" t="s">
        <v>49</v>
      </c>
      <c r="D68" s="116" t="s">
        <v>50</v>
      </c>
      <c r="E68" s="116" t="s">
        <v>51</v>
      </c>
      <c r="F68" s="117" t="s">
        <v>52</v>
      </c>
      <c r="G68" s="118" t="s">
        <v>53</v>
      </c>
      <c r="H68" s="119" t="s">
        <v>54</v>
      </c>
      <c r="I68" s="120">
        <v>9</v>
      </c>
      <c r="J68" s="121">
        <v>10</v>
      </c>
      <c r="K68" s="122">
        <v>11</v>
      </c>
    </row>
    <row r="69" spans="1:11" ht="13.5" thickBot="1" x14ac:dyDescent="0.25">
      <c r="A69" s="106"/>
      <c r="B69" s="106"/>
      <c r="C69" s="107"/>
      <c r="D69" s="108"/>
      <c r="E69" s="108"/>
      <c r="F69" s="109"/>
      <c r="G69" s="110"/>
      <c r="H69" s="111"/>
      <c r="I69" s="112"/>
      <c r="J69" s="113"/>
      <c r="K69" s="114"/>
    </row>
    <row r="70" spans="1:11" ht="13.5" thickBot="1" x14ac:dyDescent="0.25">
      <c r="A70" s="67" t="s">
        <v>72</v>
      </c>
      <c r="B70" s="92"/>
      <c r="C70" s="69"/>
      <c r="D70" s="70"/>
      <c r="E70" s="71"/>
      <c r="F70" s="72"/>
      <c r="G70" s="73"/>
      <c r="H70" s="74"/>
      <c r="I70" s="75"/>
      <c r="J70" s="76" t="s">
        <v>74</v>
      </c>
      <c r="K70" s="77" t="s">
        <v>74</v>
      </c>
    </row>
    <row r="71" spans="1:11" ht="15.75" thickBot="1" x14ac:dyDescent="0.25">
      <c r="A71" s="93"/>
      <c r="B71" s="93"/>
      <c r="C71" s="93" t="s">
        <v>123</v>
      </c>
      <c r="D71" s="93" t="s">
        <v>123</v>
      </c>
      <c r="E71" s="93" t="s">
        <v>123</v>
      </c>
      <c r="F71" s="93" t="s">
        <v>123</v>
      </c>
      <c r="G71" s="94" t="s">
        <v>123</v>
      </c>
      <c r="H71" s="95" t="s">
        <v>124</v>
      </c>
      <c r="I71" s="96"/>
      <c r="J71" s="97" t="s">
        <v>74</v>
      </c>
      <c r="K71" s="98" t="s">
        <v>74</v>
      </c>
    </row>
    <row r="72" spans="1:11" x14ac:dyDescent="0.2">
      <c r="A72" s="105"/>
      <c r="B72" s="105"/>
    </row>
    <row r="73" spans="1:11" x14ac:dyDescent="0.2">
      <c r="A73" s="154" t="s">
        <v>129</v>
      </c>
      <c r="B73" s="154"/>
      <c r="C73" s="154"/>
      <c r="D73" s="154"/>
      <c r="E73" s="154"/>
      <c r="F73" s="154"/>
      <c r="G73" s="154"/>
      <c r="H73" s="154"/>
      <c r="I73" s="154"/>
      <c r="J73" s="154"/>
      <c r="K73" s="154"/>
    </row>
    <row r="74" spans="1:11" ht="13.5" thickBot="1" x14ac:dyDescent="0.25">
      <c r="A74" s="105"/>
      <c r="B74" s="105"/>
    </row>
    <row r="75" spans="1:11" ht="24" customHeight="1" x14ac:dyDescent="0.2">
      <c r="A75" s="155" t="s">
        <v>33</v>
      </c>
      <c r="B75" s="155" t="s">
        <v>34</v>
      </c>
      <c r="C75" s="158" t="s">
        <v>35</v>
      </c>
      <c r="D75" s="159"/>
      <c r="E75" s="159"/>
      <c r="F75" s="160"/>
      <c r="G75" s="161" t="s">
        <v>36</v>
      </c>
      <c r="H75" s="162"/>
      <c r="I75" s="158" t="s">
        <v>37</v>
      </c>
      <c r="J75" s="159"/>
      <c r="K75" s="163"/>
    </row>
    <row r="76" spans="1:11" ht="37.5" customHeight="1" thickBot="1" x14ac:dyDescent="0.25">
      <c r="A76" s="156"/>
      <c r="B76" s="157"/>
      <c r="C76" s="37" t="s">
        <v>38</v>
      </c>
      <c r="D76" s="38" t="s">
        <v>39</v>
      </c>
      <c r="E76" s="38" t="s">
        <v>40</v>
      </c>
      <c r="F76" s="39" t="s">
        <v>41</v>
      </c>
      <c r="G76" s="40" t="s">
        <v>42</v>
      </c>
      <c r="H76" s="41" t="s">
        <v>43</v>
      </c>
      <c r="I76" s="42" t="s">
        <v>44</v>
      </c>
      <c r="J76" s="43" t="s">
        <v>45</v>
      </c>
      <c r="K76" s="44" t="s">
        <v>46</v>
      </c>
    </row>
    <row r="77" spans="1:11" ht="13.5" thickBot="1" x14ac:dyDescent="0.25">
      <c r="A77" s="45" t="s">
        <v>47</v>
      </c>
      <c r="B77" s="45" t="s">
        <v>48</v>
      </c>
      <c r="C77" s="115" t="s">
        <v>49</v>
      </c>
      <c r="D77" s="116" t="s">
        <v>50</v>
      </c>
      <c r="E77" s="116" t="s">
        <v>51</v>
      </c>
      <c r="F77" s="117" t="s">
        <v>52</v>
      </c>
      <c r="G77" s="118" t="s">
        <v>53</v>
      </c>
      <c r="H77" s="119" t="s">
        <v>54</v>
      </c>
      <c r="I77" s="120">
        <v>9</v>
      </c>
      <c r="J77" s="121">
        <v>10</v>
      </c>
      <c r="K77" s="122">
        <v>11</v>
      </c>
    </row>
    <row r="78" spans="1:11" x14ac:dyDescent="0.2">
      <c r="A78" s="46" t="s">
        <v>58</v>
      </c>
      <c r="B78" s="47" t="s">
        <v>59</v>
      </c>
      <c r="C78" s="48" t="s">
        <v>60</v>
      </c>
      <c r="D78" s="49" t="s">
        <v>61</v>
      </c>
      <c r="E78" s="49" t="s">
        <v>62</v>
      </c>
      <c r="F78" s="50" t="s">
        <v>63</v>
      </c>
      <c r="G78" s="51" t="s">
        <v>64</v>
      </c>
      <c r="H78" s="52" t="s">
        <v>65</v>
      </c>
      <c r="I78" s="53">
        <f>I27</f>
        <v>44880</v>
      </c>
      <c r="J78" s="54"/>
      <c r="K78" s="55"/>
    </row>
    <row r="79" spans="1:11" hidden="1" outlineLevel="1" x14ac:dyDescent="0.2">
      <c r="A79" s="57" t="s">
        <v>66</v>
      </c>
      <c r="B79" s="58" t="s">
        <v>67</v>
      </c>
      <c r="C79" s="59" t="s">
        <v>60</v>
      </c>
      <c r="D79" s="60" t="s">
        <v>61</v>
      </c>
      <c r="E79" s="60" t="s">
        <v>62</v>
      </c>
      <c r="F79" s="61" t="s">
        <v>63</v>
      </c>
      <c r="G79" s="62" t="s">
        <v>68</v>
      </c>
      <c r="H79" s="63" t="s">
        <v>65</v>
      </c>
      <c r="I79" s="53">
        <f>I28</f>
        <v>0</v>
      </c>
      <c r="J79" s="90"/>
      <c r="K79" s="91"/>
    </row>
    <row r="80" spans="1:11" ht="13.5" collapsed="1" thickBot="1" x14ac:dyDescent="0.25">
      <c r="A80" s="57" t="s">
        <v>69</v>
      </c>
      <c r="B80" s="58" t="s">
        <v>70</v>
      </c>
      <c r="C80" s="59" t="s">
        <v>60</v>
      </c>
      <c r="D80" s="60" t="s">
        <v>61</v>
      </c>
      <c r="E80" s="60" t="s">
        <v>62</v>
      </c>
      <c r="F80" s="61" t="s">
        <v>63</v>
      </c>
      <c r="G80" s="62" t="s">
        <v>71</v>
      </c>
      <c r="H80" s="63" t="s">
        <v>65</v>
      </c>
      <c r="I80" s="53">
        <f>I29</f>
        <v>73120</v>
      </c>
      <c r="J80" s="65"/>
      <c r="K80" s="66"/>
    </row>
    <row r="81" spans="1:11" ht="13.5" thickBot="1" x14ac:dyDescent="0.25">
      <c r="A81" s="67" t="s">
        <v>72</v>
      </c>
      <c r="B81" s="68"/>
      <c r="C81" s="69" t="s">
        <v>60</v>
      </c>
      <c r="D81" s="70" t="s">
        <v>73</v>
      </c>
      <c r="E81" s="71"/>
      <c r="F81" s="72"/>
      <c r="G81" s="73"/>
      <c r="H81" s="74"/>
      <c r="I81" s="75">
        <f>SUM(I78:I80)</f>
        <v>118000</v>
      </c>
      <c r="J81" s="76" t="s">
        <v>74</v>
      </c>
      <c r="K81" s="77" t="s">
        <v>74</v>
      </c>
    </row>
    <row r="82" spans="1:11" x14ac:dyDescent="0.2">
      <c r="A82" s="46" t="s">
        <v>75</v>
      </c>
      <c r="B82" s="47" t="s">
        <v>76</v>
      </c>
      <c r="C82" s="48" t="s">
        <v>77</v>
      </c>
      <c r="D82" s="49" t="s">
        <v>78</v>
      </c>
      <c r="E82" s="49" t="s">
        <v>79</v>
      </c>
      <c r="F82" s="50" t="s">
        <v>80</v>
      </c>
      <c r="G82" s="51" t="s">
        <v>81</v>
      </c>
      <c r="H82" s="52" t="s">
        <v>65</v>
      </c>
      <c r="I82" s="53">
        <f t="shared" ref="I82:I100" si="1">I31</f>
        <v>12614064.08</v>
      </c>
      <c r="J82" s="54"/>
      <c r="K82" s="78"/>
    </row>
    <row r="83" spans="1:11" x14ac:dyDescent="0.2">
      <c r="A83" s="79" t="s">
        <v>82</v>
      </c>
      <c r="B83" s="80" t="s">
        <v>83</v>
      </c>
      <c r="C83" s="81" t="s">
        <v>77</v>
      </c>
      <c r="D83" s="82" t="s">
        <v>78</v>
      </c>
      <c r="E83" s="82" t="s">
        <v>79</v>
      </c>
      <c r="F83" s="83" t="s">
        <v>84</v>
      </c>
      <c r="G83" s="84" t="s">
        <v>85</v>
      </c>
      <c r="H83" s="85" t="s">
        <v>65</v>
      </c>
      <c r="I83" s="53">
        <f t="shared" si="1"/>
        <v>3772894.76</v>
      </c>
      <c r="J83" s="87"/>
      <c r="K83" s="88"/>
    </row>
    <row r="84" spans="1:11" x14ac:dyDescent="0.2">
      <c r="A84" s="79" t="s">
        <v>86</v>
      </c>
      <c r="B84" s="80" t="s">
        <v>87</v>
      </c>
      <c r="C84" s="81" t="s">
        <v>77</v>
      </c>
      <c r="D84" s="82" t="s">
        <v>78</v>
      </c>
      <c r="E84" s="82" t="s">
        <v>79</v>
      </c>
      <c r="F84" s="83" t="s">
        <v>63</v>
      </c>
      <c r="G84" s="84" t="s">
        <v>88</v>
      </c>
      <c r="H84" s="85" t="s">
        <v>65</v>
      </c>
      <c r="I84" s="53">
        <f t="shared" si="1"/>
        <v>371180</v>
      </c>
      <c r="J84" s="87"/>
      <c r="K84" s="89"/>
    </row>
    <row r="85" spans="1:11" x14ac:dyDescent="0.2">
      <c r="A85" s="79" t="s">
        <v>89</v>
      </c>
      <c r="B85" s="80" t="s">
        <v>90</v>
      </c>
      <c r="C85" s="81" t="s">
        <v>77</v>
      </c>
      <c r="D85" s="82" t="s">
        <v>78</v>
      </c>
      <c r="E85" s="82" t="s">
        <v>79</v>
      </c>
      <c r="F85" s="83" t="s">
        <v>63</v>
      </c>
      <c r="G85" s="84" t="s">
        <v>91</v>
      </c>
      <c r="H85" s="85" t="s">
        <v>65</v>
      </c>
      <c r="I85" s="53">
        <f t="shared" si="1"/>
        <v>758936.00000000012</v>
      </c>
      <c r="J85" s="87"/>
      <c r="K85" s="89"/>
    </row>
    <row r="86" spans="1:11" x14ac:dyDescent="0.2">
      <c r="A86" s="79" t="s">
        <v>92</v>
      </c>
      <c r="B86" s="80" t="s">
        <v>93</v>
      </c>
      <c r="C86" s="81" t="s">
        <v>77</v>
      </c>
      <c r="D86" s="82" t="s">
        <v>78</v>
      </c>
      <c r="E86" s="82" t="s">
        <v>79</v>
      </c>
      <c r="F86" s="83" t="s">
        <v>63</v>
      </c>
      <c r="G86" s="84" t="s">
        <v>64</v>
      </c>
      <c r="H86" s="85" t="s">
        <v>65</v>
      </c>
      <c r="I86" s="53">
        <f t="shared" si="1"/>
        <v>168835.75</v>
      </c>
      <c r="J86" s="87"/>
      <c r="K86" s="89"/>
    </row>
    <row r="87" spans="1:11" x14ac:dyDescent="0.2">
      <c r="A87" s="79" t="s">
        <v>94</v>
      </c>
      <c r="B87" s="80" t="s">
        <v>95</v>
      </c>
      <c r="C87" s="81" t="s">
        <v>77</v>
      </c>
      <c r="D87" s="82" t="s">
        <v>78</v>
      </c>
      <c r="E87" s="82" t="s">
        <v>79</v>
      </c>
      <c r="F87" s="83" t="s">
        <v>63</v>
      </c>
      <c r="G87" s="84" t="s">
        <v>68</v>
      </c>
      <c r="H87" s="85" t="s">
        <v>65</v>
      </c>
      <c r="I87" s="53">
        <f t="shared" si="1"/>
        <v>584833</v>
      </c>
      <c r="J87" s="87"/>
      <c r="K87" s="89"/>
    </row>
    <row r="88" spans="1:11" x14ac:dyDescent="0.2">
      <c r="A88" s="79" t="s">
        <v>69</v>
      </c>
      <c r="B88" s="80" t="s">
        <v>96</v>
      </c>
      <c r="C88" s="81" t="s">
        <v>77</v>
      </c>
      <c r="D88" s="82" t="s">
        <v>78</v>
      </c>
      <c r="E88" s="82" t="s">
        <v>79</v>
      </c>
      <c r="F88" s="83" t="s">
        <v>63</v>
      </c>
      <c r="G88" s="84" t="s">
        <v>71</v>
      </c>
      <c r="H88" s="85" t="s">
        <v>65</v>
      </c>
      <c r="I88" s="53">
        <f t="shared" si="1"/>
        <v>931977.74</v>
      </c>
      <c r="J88" s="87"/>
      <c r="K88" s="88"/>
    </row>
    <row r="89" spans="1:11" hidden="1" outlineLevel="1" x14ac:dyDescent="0.2">
      <c r="A89" s="79" t="s">
        <v>97</v>
      </c>
      <c r="B89" s="80" t="s">
        <v>98</v>
      </c>
      <c r="C89" s="81" t="s">
        <v>77</v>
      </c>
      <c r="D89" s="82" t="s">
        <v>78</v>
      </c>
      <c r="E89" s="82" t="s">
        <v>79</v>
      </c>
      <c r="F89" s="83" t="s">
        <v>99</v>
      </c>
      <c r="G89" s="84" t="s">
        <v>100</v>
      </c>
      <c r="H89" s="85" t="s">
        <v>65</v>
      </c>
      <c r="I89" s="53">
        <f t="shared" si="1"/>
        <v>0</v>
      </c>
      <c r="J89" s="87"/>
      <c r="K89" s="89"/>
    </row>
    <row r="90" spans="1:11" collapsed="1" x14ac:dyDescent="0.2">
      <c r="A90" s="79" t="s">
        <v>97</v>
      </c>
      <c r="B90" s="80" t="s">
        <v>101</v>
      </c>
      <c r="C90" s="81" t="s">
        <v>77</v>
      </c>
      <c r="D90" s="82" t="s">
        <v>78</v>
      </c>
      <c r="E90" s="82" t="s">
        <v>79</v>
      </c>
      <c r="F90" s="83" t="s">
        <v>99</v>
      </c>
      <c r="G90" s="84" t="s">
        <v>102</v>
      </c>
      <c r="H90" s="85" t="s">
        <v>65</v>
      </c>
      <c r="I90" s="53">
        <f t="shared" si="1"/>
        <v>3377.74</v>
      </c>
      <c r="J90" s="87"/>
      <c r="K90" s="89"/>
    </row>
    <row r="91" spans="1:11" hidden="1" outlineLevel="1" x14ac:dyDescent="0.2">
      <c r="A91" s="79" t="s">
        <v>97</v>
      </c>
      <c r="B91" s="80" t="s">
        <v>103</v>
      </c>
      <c r="C91" s="81" t="s">
        <v>77</v>
      </c>
      <c r="D91" s="82" t="s">
        <v>78</v>
      </c>
      <c r="E91" s="82" t="s">
        <v>79</v>
      </c>
      <c r="F91" s="83" t="s">
        <v>104</v>
      </c>
      <c r="G91" s="84" t="s">
        <v>105</v>
      </c>
      <c r="H91" s="85" t="s">
        <v>65</v>
      </c>
      <c r="I91" s="53">
        <f t="shared" si="1"/>
        <v>0</v>
      </c>
      <c r="J91" s="87"/>
      <c r="K91" s="89"/>
    </row>
    <row r="92" spans="1:11" collapsed="1" x14ac:dyDescent="0.2">
      <c r="A92" s="79" t="s">
        <v>97</v>
      </c>
      <c r="B92" s="80" t="s">
        <v>106</v>
      </c>
      <c r="C92" s="81" t="s">
        <v>77</v>
      </c>
      <c r="D92" s="82" t="s">
        <v>78</v>
      </c>
      <c r="E92" s="82" t="s">
        <v>79</v>
      </c>
      <c r="F92" s="83" t="s">
        <v>104</v>
      </c>
      <c r="G92" s="84" t="s">
        <v>107</v>
      </c>
      <c r="H92" s="85" t="s">
        <v>65</v>
      </c>
      <c r="I92" s="53">
        <f t="shared" si="1"/>
        <v>1737.26</v>
      </c>
      <c r="J92" s="87"/>
      <c r="K92" s="89"/>
    </row>
    <row r="93" spans="1:11" x14ac:dyDescent="0.2">
      <c r="A93" s="79" t="s">
        <v>108</v>
      </c>
      <c r="B93" s="80" t="s">
        <v>109</v>
      </c>
      <c r="C93" s="81" t="s">
        <v>77</v>
      </c>
      <c r="D93" s="82" t="s">
        <v>78</v>
      </c>
      <c r="E93" s="82" t="s">
        <v>110</v>
      </c>
      <c r="F93" s="83" t="s">
        <v>63</v>
      </c>
      <c r="G93" s="84" t="s">
        <v>111</v>
      </c>
      <c r="H93" s="85" t="s">
        <v>65</v>
      </c>
      <c r="I93" s="53">
        <f t="shared" si="1"/>
        <v>60000</v>
      </c>
      <c r="J93" s="87"/>
      <c r="K93" s="88"/>
    </row>
    <row r="94" spans="1:11" x14ac:dyDescent="0.2">
      <c r="A94" s="79" t="s">
        <v>58</v>
      </c>
      <c r="B94" s="80" t="s">
        <v>112</v>
      </c>
      <c r="C94" s="81" t="s">
        <v>77</v>
      </c>
      <c r="D94" s="82" t="s">
        <v>78</v>
      </c>
      <c r="E94" s="82" t="s">
        <v>110</v>
      </c>
      <c r="F94" s="83" t="s">
        <v>63</v>
      </c>
      <c r="G94" s="84" t="s">
        <v>64</v>
      </c>
      <c r="H94" s="85" t="s">
        <v>65</v>
      </c>
      <c r="I94" s="53">
        <f t="shared" si="1"/>
        <v>227175</v>
      </c>
      <c r="J94" s="87"/>
      <c r="K94" s="88"/>
    </row>
    <row r="95" spans="1:11" x14ac:dyDescent="0.2">
      <c r="A95" s="57" t="s">
        <v>108</v>
      </c>
      <c r="B95" s="80" t="s">
        <v>113</v>
      </c>
      <c r="C95" s="59" t="s">
        <v>77</v>
      </c>
      <c r="D95" s="60" t="s">
        <v>78</v>
      </c>
      <c r="E95" s="60" t="s">
        <v>114</v>
      </c>
      <c r="F95" s="61" t="s">
        <v>63</v>
      </c>
      <c r="G95" s="62" t="s">
        <v>111</v>
      </c>
      <c r="H95" s="63" t="s">
        <v>65</v>
      </c>
      <c r="I95" s="53">
        <f t="shared" si="1"/>
        <v>136637.82999999999</v>
      </c>
      <c r="J95" s="65"/>
      <c r="K95" s="66"/>
    </row>
    <row r="96" spans="1:11" hidden="1" outlineLevel="1" x14ac:dyDescent="0.2">
      <c r="A96" s="57" t="s">
        <v>58</v>
      </c>
      <c r="B96" s="80" t="s">
        <v>115</v>
      </c>
      <c r="C96" s="59" t="s">
        <v>77</v>
      </c>
      <c r="D96" s="60" t="s">
        <v>78</v>
      </c>
      <c r="E96" s="60" t="s">
        <v>116</v>
      </c>
      <c r="F96" s="61" t="s">
        <v>63</v>
      </c>
      <c r="G96" s="62" t="s">
        <v>64</v>
      </c>
      <c r="H96" s="63" t="s">
        <v>65</v>
      </c>
      <c r="I96" s="53">
        <f t="shared" si="1"/>
        <v>0</v>
      </c>
      <c r="J96" s="87"/>
      <c r="K96" s="89"/>
    </row>
    <row r="97" spans="1:13" collapsed="1" x14ac:dyDescent="0.2">
      <c r="A97" s="79" t="s">
        <v>108</v>
      </c>
      <c r="B97" s="80" t="s">
        <v>117</v>
      </c>
      <c r="C97" s="59" t="s">
        <v>77</v>
      </c>
      <c r="D97" s="60" t="s">
        <v>78</v>
      </c>
      <c r="E97" s="82" t="s">
        <v>118</v>
      </c>
      <c r="F97" s="83" t="s">
        <v>63</v>
      </c>
      <c r="G97" s="84" t="s">
        <v>111</v>
      </c>
      <c r="H97" s="85" t="s">
        <v>65</v>
      </c>
      <c r="I97" s="53">
        <f t="shared" si="1"/>
        <v>2634.19</v>
      </c>
      <c r="J97" s="87"/>
      <c r="K97" s="88"/>
    </row>
    <row r="98" spans="1:13" ht="13.5" thickBot="1" x14ac:dyDescent="0.25">
      <c r="A98" s="57" t="s">
        <v>86</v>
      </c>
      <c r="B98" s="80" t="s">
        <v>119</v>
      </c>
      <c r="C98" s="59" t="s">
        <v>77</v>
      </c>
      <c r="D98" s="60" t="s">
        <v>78</v>
      </c>
      <c r="E98" s="60" t="s">
        <v>118</v>
      </c>
      <c r="F98" s="61" t="s">
        <v>63</v>
      </c>
      <c r="G98" s="62" t="s">
        <v>88</v>
      </c>
      <c r="H98" s="63" t="s">
        <v>65</v>
      </c>
      <c r="I98" s="53">
        <f t="shared" si="1"/>
        <v>23951.47</v>
      </c>
      <c r="J98" s="87"/>
      <c r="K98" s="88"/>
    </row>
    <row r="99" spans="1:13" ht="13.5" hidden="1" outlineLevel="1" thickBot="1" x14ac:dyDescent="0.25">
      <c r="A99" s="57" t="s">
        <v>97</v>
      </c>
      <c r="B99" s="80" t="s">
        <v>120</v>
      </c>
      <c r="C99" s="59" t="s">
        <v>77</v>
      </c>
      <c r="D99" s="60" t="s">
        <v>78</v>
      </c>
      <c r="E99" s="60" t="s">
        <v>121</v>
      </c>
      <c r="F99" s="61" t="s">
        <v>99</v>
      </c>
      <c r="G99" s="62" t="s">
        <v>100</v>
      </c>
      <c r="H99" s="63" t="s">
        <v>65</v>
      </c>
      <c r="I99" s="53">
        <f t="shared" si="1"/>
        <v>0</v>
      </c>
      <c r="J99" s="87"/>
      <c r="K99" s="88"/>
    </row>
    <row r="100" spans="1:13" ht="13.5" hidden="1" outlineLevel="1" thickBot="1" x14ac:dyDescent="0.25">
      <c r="A100" s="57" t="s">
        <v>97</v>
      </c>
      <c r="B100" s="80" t="s">
        <v>122</v>
      </c>
      <c r="C100" s="59" t="s">
        <v>77</v>
      </c>
      <c r="D100" s="60" t="s">
        <v>78</v>
      </c>
      <c r="E100" s="60" t="s">
        <v>121</v>
      </c>
      <c r="F100" s="61" t="s">
        <v>104</v>
      </c>
      <c r="G100" s="62" t="s">
        <v>105</v>
      </c>
      <c r="H100" s="63" t="s">
        <v>65</v>
      </c>
      <c r="I100" s="53">
        <f t="shared" si="1"/>
        <v>0</v>
      </c>
      <c r="J100" s="87"/>
      <c r="K100" s="88"/>
    </row>
    <row r="101" spans="1:13" ht="13.5" collapsed="1" thickBot="1" x14ac:dyDescent="0.25">
      <c r="A101" s="67" t="s">
        <v>72</v>
      </c>
      <c r="B101" s="92"/>
      <c r="C101" s="69" t="s">
        <v>77</v>
      </c>
      <c r="D101" s="70" t="s">
        <v>73</v>
      </c>
      <c r="E101" s="71"/>
      <c r="F101" s="72"/>
      <c r="G101" s="73"/>
      <c r="H101" s="74"/>
      <c r="I101" s="75">
        <f>SUM(I82:I100)</f>
        <v>19658234.819999997</v>
      </c>
      <c r="J101" s="76" t="s">
        <v>74</v>
      </c>
      <c r="K101" s="77" t="s">
        <v>74</v>
      </c>
    </row>
    <row r="102" spans="1:13" ht="15.75" thickBot="1" x14ac:dyDescent="0.25">
      <c r="A102" s="93"/>
      <c r="B102" s="93"/>
      <c r="C102" s="93" t="s">
        <v>123</v>
      </c>
      <c r="D102" s="93" t="s">
        <v>123</v>
      </c>
      <c r="E102" s="93" t="s">
        <v>123</v>
      </c>
      <c r="F102" s="93" t="s">
        <v>123</v>
      </c>
      <c r="G102" s="94" t="s">
        <v>123</v>
      </c>
      <c r="H102" s="95" t="s">
        <v>124</v>
      </c>
      <c r="I102" s="96">
        <f>I81+I101</f>
        <v>19776234.819999997</v>
      </c>
      <c r="J102" s="97" t="s">
        <v>74</v>
      </c>
      <c r="K102" s="98" t="s">
        <v>74</v>
      </c>
      <c r="M102" s="56">
        <f>I102-I97-I98-I100</f>
        <v>19749649.159999996</v>
      </c>
    </row>
    <row r="103" spans="1:13" x14ac:dyDescent="0.2">
      <c r="A103" s="123" t="s">
        <v>130</v>
      </c>
      <c r="B103" s="124"/>
    </row>
    <row r="104" spans="1:13" x14ac:dyDescent="0.2">
      <c r="A104" s="105"/>
      <c r="B104" s="105"/>
    </row>
    <row r="105" spans="1:13" x14ac:dyDescent="0.2">
      <c r="A105" s="105"/>
      <c r="B105" s="105"/>
    </row>
    <row r="106" spans="1:13" x14ac:dyDescent="0.2">
      <c r="A106" s="105"/>
      <c r="B106" s="105"/>
    </row>
    <row r="107" spans="1:13" x14ac:dyDescent="0.2">
      <c r="A107" s="105"/>
      <c r="B107" s="105"/>
    </row>
    <row r="108" spans="1:13" ht="25.5" x14ac:dyDescent="0.2">
      <c r="A108" s="125" t="s">
        <v>131</v>
      </c>
      <c r="B108" s="126"/>
      <c r="D108" s="149"/>
      <c r="E108" s="149"/>
      <c r="G108" s="152" t="s">
        <v>132</v>
      </c>
      <c r="H108" s="153"/>
      <c r="I108" s="153"/>
      <c r="J108" s="127"/>
      <c r="K108" s="128"/>
    </row>
    <row r="109" spans="1:13" x14ac:dyDescent="0.2">
      <c r="D109" s="148" t="s">
        <v>6</v>
      </c>
      <c r="E109" s="148"/>
      <c r="G109" s="148" t="s">
        <v>133</v>
      </c>
      <c r="H109" s="148"/>
      <c r="I109" s="148"/>
      <c r="J109" s="129"/>
    </row>
    <row r="110" spans="1:13" x14ac:dyDescent="0.2">
      <c r="D110" s="147"/>
      <c r="E110" s="147"/>
    </row>
    <row r="111" spans="1:13" ht="11.25" customHeight="1" x14ac:dyDescent="0.2">
      <c r="A111" s="5" t="s">
        <v>134</v>
      </c>
      <c r="B111" s="31"/>
      <c r="D111" s="149"/>
      <c r="E111" s="149"/>
      <c r="G111" s="150" t="s">
        <v>135</v>
      </c>
      <c r="H111" s="151"/>
      <c r="I111" s="151"/>
      <c r="J111" s="130"/>
    </row>
    <row r="112" spans="1:13" x14ac:dyDescent="0.2">
      <c r="D112" s="148" t="s">
        <v>6</v>
      </c>
      <c r="E112" s="148"/>
      <c r="G112" s="148" t="s">
        <v>133</v>
      </c>
      <c r="H112" s="148"/>
      <c r="I112" s="148"/>
      <c r="J112" s="129"/>
    </row>
    <row r="113" spans="1:12" x14ac:dyDescent="0.2">
      <c r="D113" s="129"/>
      <c r="E113" s="129"/>
      <c r="G113" s="129"/>
      <c r="H113" s="129"/>
      <c r="I113" s="129"/>
      <c r="J113" s="129"/>
    </row>
    <row r="114" spans="1:12" ht="11.25" customHeight="1" x14ac:dyDescent="0.2">
      <c r="A114" s="5" t="s">
        <v>136</v>
      </c>
      <c r="B114" s="31"/>
      <c r="D114" s="149"/>
      <c r="E114" s="149"/>
      <c r="G114" s="150" t="s">
        <v>137</v>
      </c>
      <c r="H114" s="151"/>
      <c r="I114" s="151"/>
      <c r="J114" s="130"/>
    </row>
    <row r="115" spans="1:12" ht="11.25" customHeight="1" x14ac:dyDescent="0.2">
      <c r="A115" s="31"/>
      <c r="B115" s="31"/>
      <c r="D115" s="148" t="s">
        <v>6</v>
      </c>
      <c r="E115" s="148"/>
      <c r="G115" s="148" t="s">
        <v>133</v>
      </c>
      <c r="H115" s="148"/>
      <c r="I115" s="148"/>
      <c r="J115" s="129"/>
    </row>
    <row r="116" spans="1:12" x14ac:dyDescent="0.2">
      <c r="A116" s="13" t="s">
        <v>138</v>
      </c>
      <c r="B116" s="13"/>
    </row>
    <row r="122" spans="1:12" ht="13.5" thickBot="1" x14ac:dyDescent="0.25"/>
    <row r="123" spans="1:12" x14ac:dyDescent="0.2">
      <c r="I123" s="144" t="s">
        <v>139</v>
      </c>
      <c r="J123" s="144"/>
      <c r="K123" s="131"/>
      <c r="L123" s="132"/>
    </row>
    <row r="124" spans="1:12" ht="16.5" thickBot="1" x14ac:dyDescent="0.25">
      <c r="I124" s="145" t="s">
        <v>140</v>
      </c>
      <c r="J124" s="145"/>
      <c r="K124" s="133"/>
      <c r="L124" s="134"/>
    </row>
    <row r="130" spans="1:11" ht="14.25" customHeight="1" x14ac:dyDescent="0.2"/>
    <row r="131" spans="1:11" ht="15" customHeight="1" x14ac:dyDescent="0.2"/>
    <row r="132" spans="1:11" ht="12.75" customHeight="1" x14ac:dyDescent="0.2"/>
    <row r="133" spans="1:11" ht="11.25" customHeight="1" x14ac:dyDescent="0.2"/>
    <row r="134" spans="1:11" x14ac:dyDescent="0.2">
      <c r="K134" s="128"/>
    </row>
    <row r="135" spans="1:11" x14ac:dyDescent="0.2">
      <c r="K135" s="128"/>
    </row>
    <row r="136" spans="1:11" x14ac:dyDescent="0.2">
      <c r="K136" s="128"/>
    </row>
    <row r="137" spans="1:11" x14ac:dyDescent="0.2">
      <c r="K137" s="128"/>
    </row>
    <row r="138" spans="1:11" x14ac:dyDescent="0.2">
      <c r="K138" s="128"/>
    </row>
    <row r="139" spans="1:11" x14ac:dyDescent="0.2">
      <c r="F139" s="135"/>
      <c r="K139" s="136"/>
    </row>
    <row r="143" spans="1:11" x14ac:dyDescent="0.2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</row>
    <row r="144" spans="1:11" x14ac:dyDescent="0.2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</row>
    <row r="145" spans="1:11" x14ac:dyDescent="0.2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</row>
    <row r="146" spans="1:11" x14ac:dyDescent="0.2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</row>
    <row r="147" spans="1:11" x14ac:dyDescent="0.2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</row>
    <row r="148" spans="1:11" x14ac:dyDescent="0.2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</row>
    <row r="149" spans="1:11" x14ac:dyDescent="0.2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</row>
    <row r="150" spans="1:11" x14ac:dyDescent="0.2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137"/>
    </row>
    <row r="151" spans="1:11" x14ac:dyDescent="0.2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137"/>
    </row>
    <row r="152" spans="1:11" ht="15.75" x14ac:dyDescent="0.2">
      <c r="A152" s="22"/>
      <c r="B152" s="22"/>
      <c r="C152" s="22"/>
      <c r="D152" s="146"/>
      <c r="E152" s="146"/>
      <c r="F152" s="146"/>
      <c r="G152" s="22"/>
      <c r="H152" s="22"/>
      <c r="I152" s="22"/>
      <c r="J152" s="22"/>
      <c r="K152" s="137"/>
    </row>
    <row r="153" spans="1:11" x14ac:dyDescent="0.2">
      <c r="A153" s="22"/>
      <c r="B153" s="22"/>
      <c r="C153" s="22"/>
      <c r="D153" s="147"/>
      <c r="E153" s="147"/>
      <c r="F153" s="147"/>
      <c r="G153" s="22"/>
      <c r="H153" s="22"/>
      <c r="I153" s="22"/>
      <c r="J153" s="22"/>
      <c r="K153" s="137"/>
    </row>
    <row r="154" spans="1:11" x14ac:dyDescent="0.2">
      <c r="A154" s="22"/>
      <c r="B154" s="22"/>
      <c r="C154" s="22"/>
      <c r="D154" s="144"/>
      <c r="E154" s="144"/>
      <c r="F154" s="144"/>
      <c r="G154" s="22"/>
      <c r="H154" s="22"/>
      <c r="I154" s="22"/>
      <c r="J154" s="22"/>
      <c r="K154" s="137"/>
    </row>
    <row r="155" spans="1:11" ht="15.75" x14ac:dyDescent="0.2">
      <c r="A155" s="22"/>
      <c r="B155" s="22"/>
      <c r="C155" s="22"/>
      <c r="D155" s="22"/>
      <c r="E155" s="22"/>
      <c r="F155" s="22"/>
      <c r="G155" s="22"/>
      <c r="H155" s="22"/>
      <c r="I155" s="33"/>
      <c r="J155" s="33"/>
      <c r="K155" s="138"/>
    </row>
    <row r="156" spans="1:11" x14ac:dyDescent="0.2">
      <c r="A156" s="139"/>
      <c r="B156" s="139"/>
      <c r="C156" s="22"/>
      <c r="D156" s="22"/>
      <c r="E156" s="22"/>
      <c r="F156" s="22"/>
      <c r="G156" s="22"/>
      <c r="H156" s="22"/>
      <c r="I156" s="140"/>
      <c r="J156" s="140"/>
      <c r="K156" s="141"/>
    </row>
    <row r="157" spans="1:11" x14ac:dyDescent="0.2">
      <c r="A157" s="22"/>
      <c r="B157" s="22"/>
      <c r="C157" s="22"/>
      <c r="D157" s="22"/>
      <c r="E157" s="22"/>
      <c r="F157" s="22"/>
      <c r="G157" s="22"/>
      <c r="H157" s="22"/>
      <c r="I157" s="140"/>
      <c r="J157" s="140"/>
      <c r="K157" s="142"/>
    </row>
    <row r="158" spans="1:11" x14ac:dyDescent="0.2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137"/>
    </row>
    <row r="159" spans="1:11" x14ac:dyDescent="0.2">
      <c r="A159" s="143"/>
      <c r="B159" s="143"/>
      <c r="C159" s="143"/>
      <c r="D159" s="143"/>
      <c r="E159" s="143"/>
      <c r="F159" s="143"/>
      <c r="G159" s="143"/>
      <c r="H159" s="143"/>
      <c r="I159" s="143"/>
      <c r="J159" s="143"/>
      <c r="K159" s="143"/>
    </row>
    <row r="160" spans="1:11" x14ac:dyDescent="0.2">
      <c r="A160" s="143"/>
      <c r="B160" s="143"/>
      <c r="C160" s="143"/>
      <c r="D160" s="143"/>
      <c r="E160" s="143"/>
      <c r="F160" s="143"/>
      <c r="G160" s="143"/>
      <c r="H160" s="143"/>
      <c r="I160" s="143"/>
      <c r="J160" s="143"/>
      <c r="K160" s="143"/>
    </row>
  </sheetData>
  <mergeCells count="58">
    <mergeCell ref="A21:K21"/>
    <mergeCell ref="E1:K1"/>
    <mergeCell ref="E3:K3"/>
    <mergeCell ref="E5:K5"/>
    <mergeCell ref="E7:G7"/>
    <mergeCell ref="H7:K7"/>
    <mergeCell ref="E8:F8"/>
    <mergeCell ref="A10:H10"/>
    <mergeCell ref="A11:H11"/>
    <mergeCell ref="A12:H12"/>
    <mergeCell ref="A19:C19"/>
    <mergeCell ref="A20:K20"/>
    <mergeCell ref="A22:K22"/>
    <mergeCell ref="A24:A25"/>
    <mergeCell ref="B24:B25"/>
    <mergeCell ref="C24:F24"/>
    <mergeCell ref="G24:H24"/>
    <mergeCell ref="I24:K24"/>
    <mergeCell ref="A53:K53"/>
    <mergeCell ref="A54:K54"/>
    <mergeCell ref="A55:K55"/>
    <mergeCell ref="A57:A58"/>
    <mergeCell ref="B57:B58"/>
    <mergeCell ref="C57:F57"/>
    <mergeCell ref="G57:H57"/>
    <mergeCell ref="I57:K57"/>
    <mergeCell ref="A64:K64"/>
    <mergeCell ref="A66:A67"/>
    <mergeCell ref="B66:B67"/>
    <mergeCell ref="C66:F66"/>
    <mergeCell ref="G66:H66"/>
    <mergeCell ref="I66:K66"/>
    <mergeCell ref="D111:E111"/>
    <mergeCell ref="G111:I111"/>
    <mergeCell ref="A73:K73"/>
    <mergeCell ref="A75:A76"/>
    <mergeCell ref="B75:B76"/>
    <mergeCell ref="C75:F75"/>
    <mergeCell ref="G75:H75"/>
    <mergeCell ref="I75:K75"/>
    <mergeCell ref="D108:E108"/>
    <mergeCell ref="G108:I108"/>
    <mergeCell ref="D109:E109"/>
    <mergeCell ref="G109:I109"/>
    <mergeCell ref="D110:E110"/>
    <mergeCell ref="D112:E112"/>
    <mergeCell ref="G112:I112"/>
    <mergeCell ref="D114:E114"/>
    <mergeCell ref="G114:I114"/>
    <mergeCell ref="D115:E115"/>
    <mergeCell ref="G115:I115"/>
    <mergeCell ref="A160:K160"/>
    <mergeCell ref="I123:J123"/>
    <mergeCell ref="I124:J124"/>
    <mergeCell ref="D152:F152"/>
    <mergeCell ref="D153:F153"/>
    <mergeCell ref="D154:F154"/>
    <mergeCell ref="A159:K159"/>
  </mergeCells>
  <printOptions horizontalCentered="1"/>
  <pageMargins left="0.70866141732283472" right="0.31496062992125984" top="0.39370078740157483" bottom="0.39370078740157483" header="0.31496062992125984" footer="0.31496062992125984"/>
  <pageSetup paperSize="9" scale="62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упр 18 (7Б)</vt:lpstr>
      <vt:lpstr>'упр 18 (7Б)'!BFT_Print_Titles</vt:lpstr>
      <vt:lpstr>'упр 18 (7Б)'!Заголовки_для_печати</vt:lpstr>
      <vt:lpstr>'упр 18 (7Б)'!Область_печати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Кирилюк К. А.</cp:lastModifiedBy>
  <dcterms:created xsi:type="dcterms:W3CDTF">2020-01-17T00:34:55Z</dcterms:created>
  <dcterms:modified xsi:type="dcterms:W3CDTF">2020-01-17T03:42:55Z</dcterms:modified>
</cp:coreProperties>
</file>